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chartsheets/sheet1.xml" ContentType="application/vnd.openxmlformats-officedocument.spreadsheetml.chartsheet+xml"/>
  <Override PartName="/xl/worksheets/sheet10.xml" ContentType="application/vnd.openxmlformats-officedocument.spreadsheetml.worksheet+xml"/>
  <Override PartName="/xl/chartsheets/sheet2.xml" ContentType="application/vnd.openxmlformats-officedocument.spreadsheetml.chart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Ex1.xml" ContentType="application/vnd.ms-office.chartex+xml"/>
  <Override PartName="/xl/charts/style8.xml" ContentType="application/vnd.ms-office.chartstyle+xml"/>
  <Override PartName="/xl/charts/colors8.xml" ContentType="application/vnd.ms-office.chartcolorstyle+xml"/>
  <Override PartName="/xl/charts/chartEx2.xml" ContentType="application/vnd.ms-office.chartex+xml"/>
  <Override PartName="/xl/charts/style9.xml" ContentType="application/vnd.ms-office.chartstyle+xml"/>
  <Override PartName="/xl/charts/colors9.xml" ContentType="application/vnd.ms-office.chartcolorstyle+xml"/>
  <Override PartName="/xl/charts/chart8.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xml" ContentType="application/vnd.openxmlformats-officedocument.drawing+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charts/chart9.xml" ContentType="application/vnd.openxmlformats-officedocument.drawingml.chart+xml"/>
  <Override PartName="/xl/charts/style11.xml" ContentType="application/vnd.ms-office.chartstyle+xml"/>
  <Override PartName="/xl/charts/colors11.xml" ContentType="application/vnd.ms-office.chartcolorstyle+xml"/>
  <Override PartName="/xl/charts/chart10.xml" ContentType="application/vnd.openxmlformats-officedocument.drawingml.chart+xml"/>
  <Override PartName="/xl/charts/style12.xml" ContentType="application/vnd.ms-office.chartstyle+xml"/>
  <Override PartName="/xl/charts/colors12.xml" ContentType="application/vnd.ms-office.chartcolorstyle+xml"/>
  <Override PartName="/xl/charts/chart11.xml" ContentType="application/vnd.openxmlformats-officedocument.drawingml.chart+xml"/>
  <Override PartName="/xl/charts/style13.xml" ContentType="application/vnd.ms-office.chartstyle+xml"/>
  <Override PartName="/xl/charts/colors13.xml" ContentType="application/vnd.ms-office.chartcolorstyle+xml"/>
  <Override PartName="/xl/charts/chart12.xml" ContentType="application/vnd.openxmlformats-officedocument.drawingml.chart+xml"/>
  <Override PartName="/xl/charts/style14.xml" ContentType="application/vnd.ms-office.chartstyle+xml"/>
  <Override PartName="/xl/charts/colors14.xml" ContentType="application/vnd.ms-office.chartcolorstyle+xml"/>
  <Override PartName="/xl/charts/chart13.xml" ContentType="application/vnd.openxmlformats-officedocument.drawingml.chart+xml"/>
  <Override PartName="/xl/charts/style15.xml" ContentType="application/vnd.ms-office.chartstyle+xml"/>
  <Override PartName="/xl/charts/colors15.xml" ContentType="application/vnd.ms-office.chartcolorstyle+xml"/>
  <Override PartName="/xl/charts/chart14.xml" ContentType="application/vnd.openxmlformats-officedocument.drawingml.chart+xml"/>
  <Override PartName="/xl/charts/style16.xml" ContentType="application/vnd.ms-office.chartstyle+xml"/>
  <Override PartName="/xl/charts/colors16.xml" ContentType="application/vnd.ms-office.chartcolorstyle+xml"/>
  <Override PartName="/xl/charts/chart15.xml" ContentType="application/vnd.openxmlformats-officedocument.drawingml.chart+xml"/>
  <Override PartName="/xl/charts/style17.xml" ContentType="application/vnd.ms-office.chartstyle+xml"/>
  <Override PartName="/xl/charts/colors17.xml" ContentType="application/vnd.ms-office.chartcolorstyle+xml"/>
  <Override PartName="/xl/charts/chartEx3.xml" ContentType="application/vnd.ms-office.chartex+xml"/>
  <Override PartName="/xl/charts/style18.xml" ContentType="application/vnd.ms-office.chartstyle+xml"/>
  <Override PartName="/xl/charts/colors18.xml" ContentType="application/vnd.ms-office.chartcolorstyle+xml"/>
  <Override PartName="/xl/charts/chartEx4.xml" ContentType="application/vnd.ms-office.chartex+xml"/>
  <Override PartName="/xl/charts/style19.xml" ContentType="application/vnd.ms-office.chartstyle+xml"/>
  <Override PartName="/xl/charts/colors19.xml" ContentType="application/vnd.ms-office.chartcolorstyle+xml"/>
  <Override PartName="/xl/charts/chart16.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3.xml" ContentType="application/vnd.openxmlformats-officedocument.drawing+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charts/chart17.xml" ContentType="application/vnd.openxmlformats-officedocument.drawingml.chart+xml"/>
  <Override PartName="/xl/charts/style21.xml" ContentType="application/vnd.ms-office.chartstyle+xml"/>
  <Override PartName="/xl/charts/colors21.xml" ContentType="application/vnd.ms-office.chartcolorstyle+xml"/>
  <Override PartName="/xl/charts/chart18.xml" ContentType="application/vnd.openxmlformats-officedocument.drawingml.chart+xml"/>
  <Override PartName="/xl/charts/style22.xml" ContentType="application/vnd.ms-office.chartstyle+xml"/>
  <Override PartName="/xl/charts/colors22.xml" ContentType="application/vnd.ms-office.chartcolorstyle+xml"/>
  <Override PartName="/xl/charts/chart19.xml" ContentType="application/vnd.openxmlformats-officedocument.drawingml.chart+xml"/>
  <Override PartName="/xl/charts/style23.xml" ContentType="application/vnd.ms-office.chartstyle+xml"/>
  <Override PartName="/xl/charts/colors23.xml" ContentType="application/vnd.ms-office.chartcolorstyle+xml"/>
  <Override PartName="/xl/charts/chart20.xml" ContentType="application/vnd.openxmlformats-officedocument.drawingml.chart+xml"/>
  <Override PartName="/xl/charts/style24.xml" ContentType="application/vnd.ms-office.chartstyle+xml"/>
  <Override PartName="/xl/charts/colors24.xml" ContentType="application/vnd.ms-office.chartcolorstyle+xml"/>
  <Override PartName="/xl/charts/chart21.xml" ContentType="application/vnd.openxmlformats-officedocument.drawingml.chart+xml"/>
  <Override PartName="/xl/charts/style25.xml" ContentType="application/vnd.ms-office.chartstyle+xml"/>
  <Override PartName="/xl/charts/colors25.xml" ContentType="application/vnd.ms-office.chartcolorstyle+xml"/>
  <Override PartName="/xl/charts/chart22.xml" ContentType="application/vnd.openxmlformats-officedocument.drawingml.chart+xml"/>
  <Override PartName="/xl/charts/style26.xml" ContentType="application/vnd.ms-office.chartstyle+xml"/>
  <Override PartName="/xl/charts/colors26.xml" ContentType="application/vnd.ms-office.chartcolorstyle+xml"/>
  <Override PartName="/xl/charts/chart23.xml" ContentType="application/vnd.openxmlformats-officedocument.drawingml.chart+xml"/>
  <Override PartName="/xl/charts/style27.xml" ContentType="application/vnd.ms-office.chartstyle+xml"/>
  <Override PartName="/xl/charts/colors27.xml" ContentType="application/vnd.ms-office.chartcolorstyle+xml"/>
  <Override PartName="/xl/charts/chartEx5.xml" ContentType="application/vnd.ms-office.chartex+xml"/>
  <Override PartName="/xl/charts/style28.xml" ContentType="application/vnd.ms-office.chartstyle+xml"/>
  <Override PartName="/xl/charts/colors28.xml" ContentType="application/vnd.ms-office.chartcolorstyle+xml"/>
  <Override PartName="/xl/charts/chartEx6.xml" ContentType="application/vnd.ms-office.chartex+xml"/>
  <Override PartName="/xl/charts/style29.xml" ContentType="application/vnd.ms-office.chartstyle+xml"/>
  <Override PartName="/xl/charts/colors29.xml" ContentType="application/vnd.ms-office.chartcolorstyle+xml"/>
  <Override PartName="/xl/drawings/drawing4.xml" ContentType="application/vnd.openxmlformats-officedocument.drawing+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charts/chart24.xml" ContentType="application/vnd.openxmlformats-officedocument.drawingml.chart+xml"/>
  <Override PartName="/xl/charts/style30.xml" ContentType="application/vnd.ms-office.chartstyle+xml"/>
  <Override PartName="/xl/charts/colors30.xml" ContentType="application/vnd.ms-office.chartcolorstyle+xml"/>
  <Override PartName="/xl/charts/chart25.xml" ContentType="application/vnd.openxmlformats-officedocument.drawingml.chart+xml"/>
  <Override PartName="/xl/charts/style31.xml" ContentType="application/vnd.ms-office.chartstyle+xml"/>
  <Override PartName="/xl/charts/colors31.xml" ContentType="application/vnd.ms-office.chartcolorstyle+xml"/>
  <Override PartName="/xl/charts/chart26.xml" ContentType="application/vnd.openxmlformats-officedocument.drawingml.chart+xml"/>
  <Override PartName="/xl/charts/style32.xml" ContentType="application/vnd.ms-office.chartstyle+xml"/>
  <Override PartName="/xl/charts/colors32.xml" ContentType="application/vnd.ms-office.chartcolorstyle+xml"/>
  <Override PartName="/xl/charts/chart27.xml" ContentType="application/vnd.openxmlformats-officedocument.drawingml.chart+xml"/>
  <Override PartName="/xl/charts/style33.xml" ContentType="application/vnd.ms-office.chartstyle+xml"/>
  <Override PartName="/xl/charts/colors33.xml" ContentType="application/vnd.ms-office.chartcolorstyle+xml"/>
  <Override PartName="/xl/charts/chart28.xml" ContentType="application/vnd.openxmlformats-officedocument.drawingml.chart+xml"/>
  <Override PartName="/xl/charts/style34.xml" ContentType="application/vnd.ms-office.chartstyle+xml"/>
  <Override PartName="/xl/charts/colors34.xml" ContentType="application/vnd.ms-office.chartcolorstyle+xml"/>
  <Override PartName="/xl/charts/chart29.xml" ContentType="application/vnd.openxmlformats-officedocument.drawingml.chart+xml"/>
  <Override PartName="/xl/charts/style35.xml" ContentType="application/vnd.ms-office.chartstyle+xml"/>
  <Override PartName="/xl/charts/colors35.xml" ContentType="application/vnd.ms-office.chartcolorstyle+xml"/>
  <Override PartName="/xl/charts/chart30.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5.xml" ContentType="application/vnd.openxmlformats-officedocument.drawing+xml"/>
  <Override PartName="/xl/tables/table16.xml" ContentType="application/vnd.openxmlformats-officedocument.spreadsheetml.table+xml"/>
  <Override PartName="/xl/comments1.xml" ContentType="application/vnd.openxmlformats-officedocument.spreadsheetml.comments+xml"/>
  <Override PartName="/xl/charts/chart31.xml" ContentType="application/vnd.openxmlformats-officedocument.drawingml.chart+xml"/>
  <Override PartName="/xl/charts/style37.xml" ContentType="application/vnd.ms-office.chartstyle+xml"/>
  <Override PartName="/xl/charts/colors37.xml" ContentType="application/vnd.ms-office.chartcolorstyle+xml"/>
  <Override PartName="/xl/charts/chart32.xml" ContentType="application/vnd.openxmlformats-officedocument.drawingml.chart+xml"/>
  <Override PartName="/xl/charts/style38.xml" ContentType="application/vnd.ms-office.chartstyle+xml"/>
  <Override PartName="/xl/charts/colors38.xml" ContentType="application/vnd.ms-office.chartcolorstyle+xml"/>
  <Override PartName="/xl/charts/chart33.xml" ContentType="application/vnd.openxmlformats-officedocument.drawingml.chart+xml"/>
  <Override PartName="/xl/charts/style39.xml" ContentType="application/vnd.ms-office.chartstyle+xml"/>
  <Override PartName="/xl/charts/colors39.xml" ContentType="application/vnd.ms-office.chartcolorstyle+xml"/>
  <Override PartName="/xl/charts/chart34.xml" ContentType="application/vnd.openxmlformats-officedocument.drawingml.chart+xml"/>
  <Override PartName="/xl/charts/style40.xml" ContentType="application/vnd.ms-office.chartstyle+xml"/>
  <Override PartName="/xl/charts/colors40.xml" ContentType="application/vnd.ms-office.chartcolorstyle+xml"/>
  <Override PartName="/xl/charts/chart35.xml" ContentType="application/vnd.openxmlformats-officedocument.drawingml.chart+xml"/>
  <Override PartName="/xl/charts/style41.xml" ContentType="application/vnd.ms-office.chartstyle+xml"/>
  <Override PartName="/xl/charts/colors41.xml" ContentType="application/vnd.ms-office.chartcolorstyle+xml"/>
  <Override PartName="/xl/charts/chart36.xml" ContentType="application/vnd.openxmlformats-officedocument.drawingml.chart+xml"/>
  <Override PartName="/xl/charts/style42.xml" ContentType="application/vnd.ms-office.chartstyle+xml"/>
  <Override PartName="/xl/charts/colors42.xml" ContentType="application/vnd.ms-office.chartcolorstyle+xml"/>
  <Override PartName="/xl/drawings/drawing6.xml" ContentType="application/vnd.openxmlformats-officedocument.drawing+xml"/>
  <Override PartName="/xl/charts/chart37.xml" ContentType="application/vnd.openxmlformats-officedocument.drawingml.chart+xml"/>
  <Override PartName="/xl/charts/style43.xml" ContentType="application/vnd.ms-office.chartstyle+xml"/>
  <Override PartName="/xl/charts/colors43.xml" ContentType="application/vnd.ms-office.chartcolorstyle+xml"/>
  <Override PartName="/xl/charts/chart38.xml" ContentType="application/vnd.openxmlformats-officedocument.drawingml.chart+xml"/>
  <Override PartName="/xl/charts/style44.xml" ContentType="application/vnd.ms-office.chartstyle+xml"/>
  <Override PartName="/xl/charts/colors44.xml" ContentType="application/vnd.ms-office.chartcolorstyle+xml"/>
  <Override PartName="/xl/charts/chart39.xml" ContentType="application/vnd.openxmlformats-officedocument.drawingml.chart+xml"/>
  <Override PartName="/xl/charts/style45.xml" ContentType="application/vnd.ms-office.chartstyle+xml"/>
  <Override PartName="/xl/charts/colors45.xml" ContentType="application/vnd.ms-office.chartcolorstyle+xml"/>
  <Override PartName="/xl/charts/chart40.xml" ContentType="application/vnd.openxmlformats-officedocument.drawingml.chart+xml"/>
  <Override PartName="/xl/charts/style46.xml" ContentType="application/vnd.ms-office.chartstyle+xml"/>
  <Override PartName="/xl/charts/colors46.xml" ContentType="application/vnd.ms-office.chartcolorstyle+xml"/>
  <Override PartName="/xl/charts/chart41.xml" ContentType="application/vnd.openxmlformats-officedocument.drawingml.chart+xml"/>
  <Override PartName="/xl/charts/style47.xml" ContentType="application/vnd.ms-office.chartstyle+xml"/>
  <Override PartName="/xl/charts/colors47.xml" ContentType="application/vnd.ms-office.chartcolorstyle+xml"/>
  <Override PartName="/xl/charts/chart42.xml" ContentType="application/vnd.openxmlformats-officedocument.drawingml.chart+xml"/>
  <Override PartName="/xl/charts/style48.xml" ContentType="application/vnd.ms-office.chartstyle+xml"/>
  <Override PartName="/xl/charts/colors48.xml" ContentType="application/vnd.ms-office.chartcolorstyle+xml"/>
  <Override PartName="/xl/drawings/drawing7.xml" ContentType="application/vnd.openxmlformats-officedocument.drawing+xml"/>
  <Override PartName="/xl/charts/chart43.xml" ContentType="application/vnd.openxmlformats-officedocument.drawingml.chart+xml"/>
  <Override PartName="/xl/charts/style49.xml" ContentType="application/vnd.ms-office.chartstyle+xml"/>
  <Override PartName="/xl/charts/colors49.xml" ContentType="application/vnd.ms-office.chartcolorstyle+xml"/>
  <Override PartName="/xl/charts/chart44.xml" ContentType="application/vnd.openxmlformats-officedocument.drawingml.chart+xml"/>
  <Override PartName="/xl/charts/style50.xml" ContentType="application/vnd.ms-office.chartstyle+xml"/>
  <Override PartName="/xl/charts/colors50.xml" ContentType="application/vnd.ms-office.chartcolorstyle+xml"/>
  <Override PartName="/xl/charts/chart45.xml" ContentType="application/vnd.openxmlformats-officedocument.drawingml.chart+xml"/>
  <Override PartName="/xl/charts/style51.xml" ContentType="application/vnd.ms-office.chartstyle+xml"/>
  <Override PartName="/xl/charts/colors51.xml" ContentType="application/vnd.ms-office.chartcolorstyle+xml"/>
  <Override PartName="/xl/charts/chart46.xml" ContentType="application/vnd.openxmlformats-officedocument.drawingml.chart+xml"/>
  <Override PartName="/xl/charts/style52.xml" ContentType="application/vnd.ms-office.chartstyle+xml"/>
  <Override PartName="/xl/charts/colors52.xml" ContentType="application/vnd.ms-office.chartcolorstyle+xml"/>
  <Override PartName="/xl/drawings/drawing8.xml" ContentType="application/vnd.openxmlformats-officedocument.drawing+xml"/>
  <Override PartName="/xl/charts/chart47.xml" ContentType="application/vnd.openxmlformats-officedocument.drawingml.chart+xml"/>
  <Override PartName="/xl/charts/style53.xml" ContentType="application/vnd.ms-office.chartstyle+xml"/>
  <Override PartName="/xl/charts/colors53.xml" ContentType="application/vnd.ms-office.chartcolorstyle+xml"/>
  <Override PartName="/xl/charts/chart48.xml" ContentType="application/vnd.openxmlformats-officedocument.drawingml.chart+xml"/>
  <Override PartName="/xl/charts/style54.xml" ContentType="application/vnd.ms-office.chartstyle+xml"/>
  <Override PartName="/xl/charts/colors54.xml" ContentType="application/vnd.ms-office.chartcolorstyle+xml"/>
  <Override PartName="/xl/charts/chart49.xml" ContentType="application/vnd.openxmlformats-officedocument.drawingml.chart+xml"/>
  <Override PartName="/xl/charts/style55.xml" ContentType="application/vnd.ms-office.chartstyle+xml"/>
  <Override PartName="/xl/charts/colors55.xml" ContentType="application/vnd.ms-office.chartcolorstyle+xml"/>
  <Override PartName="/xl/comments2.xml" ContentType="application/vnd.openxmlformats-officedocument.spreadsheetml.comments+xml"/>
  <Override PartName="/xl/drawings/drawing9.xml" ContentType="application/vnd.openxmlformats-officedocument.drawing+xml"/>
  <Override PartName="/xl/charts/chart50.xml" ContentType="application/vnd.openxmlformats-officedocument.drawingml.chart+xml"/>
  <Override PartName="/xl/charts/style56.xml" ContentType="application/vnd.ms-office.chartstyle+xml"/>
  <Override PartName="/xl/charts/colors56.xml" ContentType="application/vnd.ms-office.chartcolorstyle+xml"/>
  <Override PartName="/xl/drawings/drawing10.xml" ContentType="application/vnd.openxmlformats-officedocument.drawingml.chartshapes+xml"/>
  <Override PartName="/xl/drawings/drawing11.xml" ContentType="application/vnd.openxmlformats-officedocument.drawing+xml"/>
  <Override PartName="/xl/drawings/drawing12.xml" ContentType="application/vnd.openxmlformats-officedocument.drawing+xml"/>
  <Override PartName="/xl/charts/chart51.xml" ContentType="application/vnd.openxmlformats-officedocument.drawingml.chart+xml"/>
  <Override PartName="/xl/charts/style57.xml" ContentType="application/vnd.ms-office.chartstyle+xml"/>
  <Override PartName="/xl/charts/colors57.xml" ContentType="application/vnd.ms-office.chartcolorstyle+xml"/>
  <Override PartName="/xl/drawings/drawing13.xml" ContentType="application/vnd.openxmlformats-officedocument.drawingml.chartshapes+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17"/>
  <workbookPr/>
  <mc:AlternateContent xmlns:mc="http://schemas.openxmlformats.org/markup-compatibility/2006">
    <mc:Choice Requires="x15">
      <x15ac:absPath xmlns:x15ac="http://schemas.microsoft.com/office/spreadsheetml/2010/11/ac" url="J:\0-QE Role\PO-NCR\"/>
    </mc:Choice>
  </mc:AlternateContent>
  <xr:revisionPtr revIDLastSave="0" documentId="13_ncr:1_{CE63E56C-E71D-4C30-9669-7995E5D8CC08}" xr6:coauthVersionLast="36" xr6:coauthVersionMax="36" xr10:uidLastSave="{00000000-0000-0000-0000-000000000000}"/>
  <bookViews>
    <workbookView xWindow="0" yWindow="0" windowWidth="20850" windowHeight="9090" xr2:uid="{00000000-000D-0000-FFFF-FFFF00000000}"/>
  </bookViews>
  <sheets>
    <sheet name="QualReview Mtg  Data 09May25" sheetId="15" r:id="rId1"/>
    <sheet name="MgmtReview Mtg  Data 14 Jan" sheetId="14" r:id="rId2"/>
    <sheet name="QualReview Mtg  Data 09Sept24" sheetId="13" r:id="rId3"/>
    <sheet name="QualReview Mtg  Data 06May24" sheetId="12" r:id="rId4"/>
    <sheet name="QualReview Mtg  Data 22Jan24" sheetId="10" r:id="rId5"/>
    <sheet name="QualReview Mtg  Data 26Sep23" sheetId="9" r:id="rId6"/>
    <sheet name="QualReview Mtg  Data 01Jun2023 " sheetId="8" r:id="rId7"/>
    <sheet name="MgmtReview Data 23Mar2023" sheetId="7" r:id="rId8"/>
    <sheet name="Monthly Data" sheetId="1" r:id="rId9"/>
    <sheet name="SRF Open NCRs Age" sheetId="2" r:id="rId10"/>
    <sheet name="Last Month" sheetId="4" r:id="rId11"/>
    <sheet name="Percentage in 12 mo" sheetId="3" r:id="rId12"/>
    <sheet name="Instructions for Pansophy" sheetId="5" r:id="rId13"/>
    <sheet name="Reference Monitoring Method" sheetId="6" r:id="rId14"/>
  </sheets>
  <externalReferences>
    <externalReference r:id="rId15"/>
  </externalReferences>
  <definedNames>
    <definedName name="_xlchart.v1.0" hidden="1">'QualReview Mtg  Data 09May25'!$A$6:$A$27</definedName>
    <definedName name="_xlchart.v1.1" hidden="1">'QualReview Mtg  Data 09May25'!$J$5</definedName>
    <definedName name="_xlchart.v1.10" hidden="1">'MgmtReview Mtg  Data 14 Jan'!$J$5</definedName>
    <definedName name="_xlchart.v1.11" hidden="1">'MgmtReview Mtg  Data 14 Jan'!$J$6:$J$27</definedName>
    <definedName name="_xlchart.v1.12" hidden="1">'QualReview Mtg  Data 09Sept24'!$A$5:$A$26</definedName>
    <definedName name="_xlchart.v1.13" hidden="1">'QualReview Mtg  Data 09Sept24'!$J$4</definedName>
    <definedName name="_xlchart.v1.14" hidden="1">'QualReview Mtg  Data 09Sept24'!$J$5:$J$26</definedName>
    <definedName name="_xlchart.v1.15" hidden="1">'QualReview Mtg  Data 09Sept24'!$A$33:$A$43</definedName>
    <definedName name="_xlchart.v1.16" hidden="1">'QualReview Mtg  Data 09Sept24'!$J$32</definedName>
    <definedName name="_xlchart.v1.17" hidden="1">'QualReview Mtg  Data 09Sept24'!$J$33:$J$43</definedName>
    <definedName name="_xlchart.v1.2" hidden="1">'QualReview Mtg  Data 09May25'!$J$6:$J$27</definedName>
    <definedName name="_xlchart.v1.3" hidden="1">'QualReview Mtg  Data 09May25'!$A$35:$A$38</definedName>
    <definedName name="_xlchart.v1.4" hidden="1">'QualReview Mtg  Data 09May25'!$J$34</definedName>
    <definedName name="_xlchart.v1.5" hidden="1">'QualReview Mtg  Data 09May25'!$J$35:$J$38</definedName>
    <definedName name="_xlchart.v1.6" hidden="1">'MgmtReview Mtg  Data 14 Jan'!$A$35:$A$38</definedName>
    <definedName name="_xlchart.v1.7" hidden="1">'MgmtReview Mtg  Data 14 Jan'!$J$34</definedName>
    <definedName name="_xlchart.v1.8" hidden="1">'MgmtReview Mtg  Data 14 Jan'!$J$35:$J$38</definedName>
    <definedName name="_xlchart.v1.9" hidden="1">'MgmtReview Mtg  Data 14 Jan'!$A$6:$A$27</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J59" i="15" l="1"/>
  <c r="I59" i="15"/>
  <c r="H59" i="15"/>
  <c r="G59" i="15"/>
  <c r="F59" i="15"/>
  <c r="E59" i="15"/>
  <c r="D59" i="15"/>
  <c r="C59" i="15"/>
  <c r="K58" i="15"/>
  <c r="K57" i="15"/>
  <c r="K56" i="15"/>
  <c r="K55" i="15"/>
  <c r="K54" i="15"/>
  <c r="K53" i="15"/>
  <c r="I46" i="15"/>
  <c r="H46" i="15"/>
  <c r="G46" i="15"/>
  <c r="F46" i="15"/>
  <c r="E46" i="15"/>
  <c r="D46" i="15"/>
  <c r="C46" i="15"/>
  <c r="B46" i="15"/>
  <c r="J45" i="15"/>
  <c r="J44" i="15"/>
  <c r="J43" i="15"/>
  <c r="J42" i="15"/>
  <c r="J41" i="15"/>
  <c r="J40" i="15"/>
  <c r="J39" i="15"/>
  <c r="J38" i="15"/>
  <c r="J37" i="15"/>
  <c r="J36" i="15"/>
  <c r="J35" i="15"/>
  <c r="I30" i="15"/>
  <c r="H30" i="15"/>
  <c r="G30" i="15"/>
  <c r="F30" i="15"/>
  <c r="E30" i="15"/>
  <c r="D30" i="15"/>
  <c r="C30" i="15"/>
  <c r="B30" i="15"/>
  <c r="J27" i="15"/>
  <c r="J26" i="15"/>
  <c r="J25" i="15"/>
  <c r="J24" i="15"/>
  <c r="J23" i="15"/>
  <c r="J22" i="15"/>
  <c r="J21" i="15"/>
  <c r="J20" i="15"/>
  <c r="J19" i="15"/>
  <c r="J18" i="15"/>
  <c r="J17" i="15"/>
  <c r="J16" i="15"/>
  <c r="J15" i="15"/>
  <c r="J14" i="15"/>
  <c r="J13" i="15"/>
  <c r="J12" i="15"/>
  <c r="J11" i="15"/>
  <c r="J10" i="15"/>
  <c r="J9" i="15"/>
  <c r="J8" i="15"/>
  <c r="J7" i="15"/>
  <c r="J6" i="15"/>
  <c r="K59" i="15" l="1"/>
  <c r="E59" i="14"/>
  <c r="C30" i="14" l="1"/>
  <c r="D30" i="14"/>
  <c r="E30" i="14"/>
  <c r="F30" i="14"/>
  <c r="G30" i="14"/>
  <c r="H30" i="14"/>
  <c r="I30" i="14"/>
  <c r="B30" i="14"/>
  <c r="H59" i="14"/>
  <c r="G46" i="14"/>
  <c r="J59" i="14"/>
  <c r="I59" i="14"/>
  <c r="G59" i="14"/>
  <c r="F59" i="14"/>
  <c r="D59" i="14"/>
  <c r="C59" i="14"/>
  <c r="K58" i="14"/>
  <c r="K57" i="14"/>
  <c r="K56" i="14"/>
  <c r="K55" i="14"/>
  <c r="K54" i="14"/>
  <c r="K53" i="14"/>
  <c r="I46" i="14"/>
  <c r="H46" i="14"/>
  <c r="F46" i="14"/>
  <c r="E46" i="14"/>
  <c r="D46" i="14"/>
  <c r="C46" i="14"/>
  <c r="B46" i="14"/>
  <c r="J45" i="14"/>
  <c r="J44" i="14"/>
  <c r="J43" i="14"/>
  <c r="J42" i="14"/>
  <c r="J41" i="14"/>
  <c r="J38" i="14"/>
  <c r="J40" i="14"/>
  <c r="J37" i="14"/>
  <c r="J36" i="14"/>
  <c r="J39" i="14"/>
  <c r="J35" i="14"/>
  <c r="J27" i="14"/>
  <c r="J26" i="14"/>
  <c r="J25" i="14"/>
  <c r="J24" i="14"/>
  <c r="J23" i="14"/>
  <c r="J22" i="14"/>
  <c r="J21" i="14"/>
  <c r="J20" i="14"/>
  <c r="J19" i="14"/>
  <c r="J18" i="14"/>
  <c r="J17" i="14"/>
  <c r="J16" i="14"/>
  <c r="J15" i="14"/>
  <c r="J14" i="14"/>
  <c r="J13" i="14"/>
  <c r="J12" i="14"/>
  <c r="J11" i="14"/>
  <c r="J10" i="14"/>
  <c r="J9" i="14"/>
  <c r="J8" i="14"/>
  <c r="J7" i="14"/>
  <c r="J6" i="14"/>
  <c r="K59" i="14" l="1"/>
  <c r="J57" i="13"/>
  <c r="I57" i="13"/>
  <c r="H57" i="13"/>
  <c r="G57" i="13"/>
  <c r="F57" i="13"/>
  <c r="E57" i="13"/>
  <c r="D57" i="13"/>
  <c r="C57" i="13"/>
  <c r="K56" i="13"/>
  <c r="K55" i="13"/>
  <c r="K54" i="13"/>
  <c r="K52" i="13"/>
  <c r="K53" i="13"/>
  <c r="K51" i="13"/>
  <c r="K57" i="13" s="1"/>
  <c r="I44" i="13"/>
  <c r="H44" i="13"/>
  <c r="G44" i="13"/>
  <c r="F44" i="13"/>
  <c r="E44" i="13"/>
  <c r="D44" i="13"/>
  <c r="C44" i="13"/>
  <c r="B44" i="13"/>
  <c r="J43" i="13"/>
  <c r="J42" i="13"/>
  <c r="J41" i="13"/>
  <c r="J40" i="13"/>
  <c r="J39" i="13"/>
  <c r="J38" i="13"/>
  <c r="J37" i="13"/>
  <c r="J36" i="13"/>
  <c r="J35" i="13"/>
  <c r="J34" i="13"/>
  <c r="J33" i="13"/>
  <c r="J26" i="13"/>
  <c r="J25" i="13"/>
  <c r="J24" i="13"/>
  <c r="J23" i="13"/>
  <c r="J22" i="13"/>
  <c r="J21" i="13"/>
  <c r="J18" i="13"/>
  <c r="J20" i="13"/>
  <c r="J19" i="13"/>
  <c r="J17" i="13"/>
  <c r="J16" i="13"/>
  <c r="J15" i="13"/>
  <c r="J13" i="13"/>
  <c r="J14" i="13"/>
  <c r="J12" i="13"/>
  <c r="J11" i="13"/>
  <c r="J9" i="13"/>
  <c r="J10" i="13"/>
  <c r="J8" i="13"/>
  <c r="J7" i="13"/>
  <c r="J6" i="13"/>
  <c r="J5" i="13"/>
  <c r="C57" i="12" l="1"/>
  <c r="D57" i="12"/>
  <c r="E57" i="12"/>
  <c r="F57" i="12"/>
  <c r="G57" i="12"/>
  <c r="H57" i="12"/>
  <c r="I57" i="12"/>
  <c r="J57" i="12"/>
  <c r="B57" i="12"/>
  <c r="J23" i="12"/>
  <c r="J6" i="12"/>
  <c r="J8" i="12"/>
  <c r="J7" i="12"/>
  <c r="J11" i="12"/>
  <c r="J9" i="12"/>
  <c r="J10" i="12"/>
  <c r="J12" i="12"/>
  <c r="J13" i="12"/>
  <c r="J15" i="12"/>
  <c r="J14" i="12"/>
  <c r="J16" i="12"/>
  <c r="J18" i="12"/>
  <c r="J19" i="12"/>
  <c r="J17" i="12"/>
  <c r="J20" i="12"/>
  <c r="J21" i="12"/>
  <c r="J22" i="12"/>
  <c r="J24" i="12"/>
  <c r="J25" i="12"/>
  <c r="J26" i="12"/>
  <c r="J5" i="12"/>
  <c r="C44" i="12"/>
  <c r="D44" i="12"/>
  <c r="E44" i="12"/>
  <c r="F44" i="12"/>
  <c r="G44" i="12"/>
  <c r="H44" i="12"/>
  <c r="I44" i="12"/>
  <c r="B44" i="12"/>
  <c r="J34" i="12"/>
  <c r="J35" i="12"/>
  <c r="J36" i="12"/>
  <c r="J37" i="12"/>
  <c r="J38" i="12"/>
  <c r="J43" i="12"/>
  <c r="J41" i="12"/>
  <c r="J39" i="12"/>
  <c r="J40" i="12"/>
  <c r="J42" i="12"/>
  <c r="J33" i="12"/>
  <c r="J53" i="12"/>
  <c r="J52" i="12"/>
  <c r="J54" i="12"/>
  <c r="J55" i="12"/>
  <c r="J56" i="12"/>
  <c r="J51" i="12"/>
  <c r="C41" i="9" l="1"/>
  <c r="G53" i="10"/>
  <c r="G52" i="10"/>
  <c r="G51" i="10"/>
  <c r="G50" i="10"/>
  <c r="G49" i="10"/>
  <c r="G48" i="10"/>
  <c r="F41" i="10"/>
  <c r="E41" i="10"/>
  <c r="D41" i="10"/>
  <c r="C41" i="10"/>
  <c r="B41" i="10"/>
  <c r="G40" i="10"/>
  <c r="G38" i="10"/>
  <c r="G36" i="10"/>
  <c r="G35" i="10"/>
  <c r="G34" i="10"/>
  <c r="G33" i="10"/>
  <c r="G32" i="10"/>
  <c r="G14" i="10"/>
  <c r="G25" i="10"/>
  <c r="G24" i="10"/>
  <c r="G20" i="10"/>
  <c r="G23" i="10"/>
  <c r="G17" i="10"/>
  <c r="G22" i="10"/>
  <c r="G11" i="10"/>
  <c r="G21" i="10"/>
  <c r="G19" i="10"/>
  <c r="G18" i="10"/>
  <c r="G16" i="10"/>
  <c r="G15" i="10"/>
  <c r="G13" i="10"/>
  <c r="G10" i="10"/>
  <c r="G12" i="10"/>
  <c r="G9" i="10"/>
  <c r="G8" i="10"/>
  <c r="G7" i="10"/>
  <c r="G6" i="10"/>
  <c r="G5" i="10"/>
  <c r="G32" i="9" l="1"/>
  <c r="D41" i="9"/>
  <c r="E41" i="9"/>
  <c r="F41" i="9"/>
  <c r="B41" i="9"/>
  <c r="G53" i="9"/>
  <c r="G52" i="9"/>
  <c r="G51" i="9"/>
  <c r="G50" i="9"/>
  <c r="G49" i="9"/>
  <c r="G48" i="9"/>
  <c r="G40" i="9"/>
  <c r="G38" i="9"/>
  <c r="G36" i="9"/>
  <c r="G35" i="9"/>
  <c r="G34" i="9"/>
  <c r="G33" i="9"/>
  <c r="G25" i="9"/>
  <c r="G24" i="9"/>
  <c r="G23" i="9"/>
  <c r="G22" i="9"/>
  <c r="G21" i="9"/>
  <c r="G20" i="9"/>
  <c r="G19" i="9"/>
  <c r="G18" i="9"/>
  <c r="G17" i="9"/>
  <c r="G16" i="9"/>
  <c r="G15" i="9"/>
  <c r="G14" i="9"/>
  <c r="G13" i="9"/>
  <c r="G12" i="9"/>
  <c r="G11" i="9"/>
  <c r="G10" i="9"/>
  <c r="G9" i="9"/>
  <c r="G8" i="9"/>
  <c r="G7" i="9"/>
  <c r="G6" i="9"/>
  <c r="G5" i="9"/>
  <c r="G25" i="8" l="1"/>
  <c r="G24" i="8"/>
  <c r="G18" i="8"/>
  <c r="G42" i="8" l="1"/>
  <c r="G40" i="8"/>
  <c r="F43" i="8"/>
  <c r="B43" i="8"/>
  <c r="E43" i="8"/>
  <c r="D43" i="8"/>
  <c r="G38" i="8"/>
  <c r="C43" i="8"/>
  <c r="G35" i="8"/>
  <c r="G34" i="8"/>
  <c r="G43" i="7" l="1"/>
  <c r="G42" i="7"/>
  <c r="G41" i="7"/>
  <c r="G40" i="7"/>
  <c r="G39" i="7"/>
  <c r="G38" i="7"/>
  <c r="G50" i="8"/>
  <c r="G51" i="8"/>
  <c r="G52" i="8"/>
  <c r="G53" i="8"/>
  <c r="G54" i="8"/>
  <c r="G55" i="8"/>
  <c r="G33" i="8"/>
  <c r="G32" i="8"/>
  <c r="G23" i="8"/>
  <c r="G22" i="8"/>
  <c r="G21" i="8"/>
  <c r="G20" i="8"/>
  <c r="G19" i="8"/>
  <c r="G17" i="8"/>
  <c r="G16" i="8"/>
  <c r="G15" i="8"/>
  <c r="G14" i="8"/>
  <c r="G13" i="8"/>
  <c r="G12" i="8"/>
  <c r="G10" i="8"/>
  <c r="G11" i="8"/>
  <c r="G9" i="8"/>
  <c r="G8" i="8"/>
  <c r="G7" i="8"/>
  <c r="G6" i="8"/>
  <c r="G5" i="8"/>
  <c r="G28" i="7"/>
  <c r="G27" i="7"/>
  <c r="G26" i="7"/>
  <c r="G25" i="7"/>
  <c r="G22" i="7"/>
  <c r="G21" i="7"/>
  <c r="G20" i="7"/>
  <c r="G19" i="7"/>
  <c r="G18" i="7"/>
  <c r="G17" i="7"/>
  <c r="G16" i="7"/>
  <c r="G15" i="7"/>
  <c r="G14" i="7"/>
  <c r="G13" i="7"/>
  <c r="G12" i="7"/>
  <c r="G11" i="7"/>
  <c r="G10" i="7"/>
  <c r="G9" i="7"/>
  <c r="G8" i="7"/>
  <c r="G7" i="7"/>
  <c r="G6" i="7"/>
  <c r="G5" i="7"/>
  <c r="G4" i="7"/>
  <c r="G3" i="7"/>
  <c r="G2" i="7"/>
  <c r="M26" i="1" l="1"/>
  <c r="L28" i="1" l="1"/>
  <c r="K28" i="1" l="1"/>
  <c r="J28" i="1" l="1"/>
  <c r="H28" i="1" l="1"/>
  <c r="G28" i="1" l="1"/>
  <c r="H6" i="1"/>
  <c r="F28" i="1" l="1"/>
  <c r="E28" i="1" l="1"/>
  <c r="D28" i="1" l="1"/>
  <c r="C28" i="1" l="1"/>
  <c r="H8" i="1" l="1"/>
  <c r="B28" i="1" l="1"/>
  <c r="H4" i="1" l="1"/>
  <c r="H5" i="1" l="1"/>
  <c r="H7" i="1"/>
  <c r="H9" i="1"/>
  <c r="M27" i="1" l="1"/>
  <c r="M28" i="1" s="1"/>
  <c r="C10" i="1"/>
  <c r="D10" i="1"/>
  <c r="E10" i="1"/>
  <c r="F10" i="1"/>
  <c r="G10" i="1"/>
  <c r="B10" i="1"/>
  <c r="H10" i="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Ashley Mitchell</author>
  </authors>
  <commentList>
    <comment ref="D36" authorId="0" shapeId="0" xr:uid="{D241A8BC-0000-4F34-822B-AE4DD113DEB3}">
      <text>
        <r>
          <rPr>
            <b/>
            <sz val="9"/>
            <color indexed="81"/>
            <rFont val="Tahoma"/>
            <family val="2"/>
          </rPr>
          <t>Ashley Mitchell:</t>
        </r>
        <r>
          <rPr>
            <sz val="9"/>
            <color indexed="81"/>
            <rFont val="Tahoma"/>
            <family val="2"/>
          </rPr>
          <t xml:space="preserve">
Combined Hold/Modify with Midify</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E. Anne McEwen</author>
  </authors>
  <commentList>
    <comment ref="B3" authorId="0" shapeId="0" xr:uid="{00000000-0006-0000-0200-000001000000}">
      <text>
        <r>
          <rPr>
            <b/>
            <sz val="9"/>
            <color indexed="81"/>
            <rFont val="Tahoma"/>
            <family val="2"/>
          </rPr>
          <t>E. Anne McEwen:</t>
        </r>
        <r>
          <rPr>
            <sz val="9"/>
            <color indexed="81"/>
            <rFont val="Tahoma"/>
            <family val="2"/>
          </rPr>
          <t xml:space="preserve">
Less than 2 ….</t>
        </r>
      </text>
    </comment>
    <comment ref="C3" authorId="0" shapeId="0" xr:uid="{00000000-0006-0000-0200-000002000000}">
      <text>
        <r>
          <rPr>
            <b/>
            <sz val="9"/>
            <color indexed="81"/>
            <rFont val="Tahoma"/>
            <family val="2"/>
          </rPr>
          <t>E. Anne McEwen:</t>
        </r>
        <r>
          <rPr>
            <sz val="9"/>
            <color indexed="81"/>
            <rFont val="Tahoma"/>
            <family val="2"/>
          </rPr>
          <t xml:space="preserve">
2-4 wks...</t>
        </r>
      </text>
    </comment>
    <comment ref="D3" authorId="0" shapeId="0" xr:uid="{00000000-0006-0000-0200-000003000000}">
      <text>
        <r>
          <rPr>
            <b/>
            <sz val="9"/>
            <color indexed="81"/>
            <rFont val="Tahoma"/>
            <family val="2"/>
          </rPr>
          <t>E. Anne McEwen:</t>
        </r>
        <r>
          <rPr>
            <sz val="9"/>
            <color indexed="81"/>
            <rFont val="Tahoma"/>
            <family val="2"/>
          </rPr>
          <t xml:space="preserve">
4 wks to…. </t>
        </r>
      </text>
    </comment>
    <comment ref="E3" authorId="0" shapeId="0" xr:uid="{00000000-0006-0000-0200-000004000000}">
      <text>
        <r>
          <rPr>
            <b/>
            <sz val="9"/>
            <color indexed="81"/>
            <rFont val="Tahoma"/>
            <family val="2"/>
          </rPr>
          <t>E. Anne McEwen:</t>
        </r>
        <r>
          <rPr>
            <sz val="9"/>
            <color indexed="81"/>
            <rFont val="Tahoma"/>
            <family val="2"/>
          </rPr>
          <t xml:space="preserve">
1 quarter to...</t>
        </r>
      </text>
    </comment>
    <comment ref="F3" authorId="0" shapeId="0" xr:uid="{00000000-0006-0000-0200-000005000000}">
      <text>
        <r>
          <rPr>
            <b/>
            <sz val="9"/>
            <color indexed="81"/>
            <rFont val="Tahoma"/>
            <family val="2"/>
          </rPr>
          <t>E. Anne McEwen:</t>
        </r>
        <r>
          <rPr>
            <sz val="9"/>
            <color indexed="81"/>
            <rFont val="Tahoma"/>
            <family val="2"/>
          </rPr>
          <t xml:space="preserve">
6 months to….</t>
        </r>
      </text>
    </comment>
    <comment ref="G3" authorId="0" shapeId="0" xr:uid="{00000000-0006-0000-0200-000006000000}">
      <text>
        <r>
          <rPr>
            <b/>
            <sz val="9"/>
            <color indexed="81"/>
            <rFont val="Tahoma"/>
            <family val="2"/>
          </rPr>
          <t>E. Anne McEwen:</t>
        </r>
        <r>
          <rPr>
            <sz val="9"/>
            <color indexed="81"/>
            <rFont val="Tahoma"/>
            <family val="2"/>
          </rPr>
          <t xml:space="preserve">
more than 12 m</t>
        </r>
      </text>
    </comment>
    <comment ref="M26" authorId="0" shapeId="0" xr:uid="{00000000-0006-0000-0200-000007000000}">
      <text>
        <r>
          <rPr>
            <b/>
            <sz val="9"/>
            <color indexed="81"/>
            <rFont val="Tahoma"/>
            <family val="2"/>
          </rPr>
          <t>E. Anne McEwen:</t>
        </r>
        <r>
          <rPr>
            <sz val="9"/>
            <color indexed="81"/>
            <rFont val="Tahoma"/>
            <family val="2"/>
          </rPr>
          <t xml:space="preserve">
Sum of coumns and rows above &lt; 6 months</t>
        </r>
      </text>
    </comment>
    <comment ref="M27" authorId="0" shapeId="0" xr:uid="{00000000-0006-0000-0200-000008000000}">
      <text>
        <r>
          <rPr>
            <b/>
            <sz val="9"/>
            <color indexed="81"/>
            <rFont val="Tahoma"/>
            <family val="2"/>
          </rPr>
          <t>E. Anne McEwen:</t>
        </r>
        <r>
          <rPr>
            <sz val="9"/>
            <color indexed="81"/>
            <rFont val="Tahoma"/>
            <family val="2"/>
          </rPr>
          <t xml:space="preserve">
Sum from Table above </t>
        </r>
      </text>
    </comment>
  </commentList>
</comments>
</file>

<file path=xl/sharedStrings.xml><?xml version="1.0" encoding="utf-8"?>
<sst xmlns="http://schemas.openxmlformats.org/spreadsheetml/2006/main" count="1397" uniqueCount="138">
  <si>
    <t>Proj</t>
  </si>
  <si>
    <t>2-4wks</t>
  </si>
  <si>
    <t>&lt;2wks</t>
  </si>
  <si>
    <t>4wks-1qtr</t>
  </si>
  <si>
    <t>1qtr-6mo</t>
  </si>
  <si>
    <t>6mo-1yr</t>
  </si>
  <si>
    <t>&gt;1yr</t>
  </si>
  <si>
    <t>&lt;1/2mo</t>
  </si>
  <si>
    <t>1/2-1mo</t>
  </si>
  <si>
    <t>1-3mo</t>
  </si>
  <si>
    <t>3-6mo</t>
  </si>
  <si>
    <t>6-12mo</t>
  </si>
  <si>
    <t>&gt;12mo</t>
  </si>
  <si>
    <t>C75</t>
  </si>
  <si>
    <t>SNSPPU</t>
  </si>
  <si>
    <t>Project</t>
  </si>
  <si>
    <t>Percentage</t>
  </si>
  <si>
    <t>Feb</t>
  </si>
  <si>
    <t>Mar</t>
  </si>
  <si>
    <t>Apr</t>
  </si>
  <si>
    <t>Jun</t>
  </si>
  <si>
    <t>Jul</t>
  </si>
  <si>
    <t>Aug</t>
  </si>
  <si>
    <t>Sep</t>
  </si>
  <si>
    <t>Oct</t>
  </si>
  <si>
    <t>Dec</t>
  </si>
  <si>
    <t>Jan</t>
  </si>
  <si>
    <t>Nov</t>
  </si>
  <si>
    <t>Count total</t>
  </si>
  <si>
    <t>C100R</t>
  </si>
  <si>
    <t>C50R</t>
  </si>
  <si>
    <t>May</t>
  </si>
  <si>
    <t>TOTAL</t>
  </si>
  <si>
    <t>L2HE</t>
  </si>
  <si>
    <t>Percent &lt;6mo</t>
  </si>
  <si>
    <t>Count &lt;6mo</t>
  </si>
  <si>
    <t>NB3SN</t>
  </si>
  <si>
    <t>AUP(PS)</t>
  </si>
  <si>
    <t>ER5C</t>
  </si>
  <si>
    <t>AUPPS</t>
  </si>
  <si>
    <t>https://pansophy.jlab.org/pansophy/QCReports/NCRReports/NCRAgeReport.cfm</t>
  </si>
  <si>
    <t xml:space="preserve">Example for period &lt; 4 weeks …. There are 2 NCRs </t>
  </si>
  <si>
    <t>TABLE 1</t>
  </si>
  <si>
    <t>Table 2</t>
  </si>
  <si>
    <t xml:space="preserve">Table 3 </t>
  </si>
  <si>
    <t>Table 2,  update the months by deleting first column in Table 1 only (B14-B21) then adding the new month  so there is one full year of data</t>
  </si>
  <si>
    <t xml:space="preserve">Table 3 : Sum data from Table 1 &amp; 2 </t>
  </si>
  <si>
    <t xml:space="preserve">For trend chart Percentage in 12 months Modify chart to pick up the last month of data in Table 3 </t>
  </si>
  <si>
    <t xml:space="preserve">Instructions : </t>
  </si>
  <si>
    <t xml:space="preserve">No high level NCR Quality Objective for 2023 </t>
  </si>
  <si>
    <t xml:space="preserve">Table 1  must be updated using data from Pansophy (see instruction Tab) </t>
  </si>
  <si>
    <t xml:space="preserve">From  SRF-12-PD-001 Non Conformance Program Description R2 </t>
  </si>
  <si>
    <t xml:space="preserve">INSTRUCTIONS for where to find data used to update DATA Tab </t>
  </si>
  <si>
    <t>https://pansophy.jlab.org/pansophy/QCReports/NCRReports/NCR_Classification_Project.cfm</t>
  </si>
  <si>
    <t xml:space="preserve">INSTRUCTIONS on where to find Pareto charts used in Management Review </t>
  </si>
  <si>
    <t>Example below form AUPPS, manually  hover over column to get total , enter total for each period to table found on Data Tab</t>
  </si>
  <si>
    <t>AUP</t>
  </si>
  <si>
    <t>Dimensional</t>
  </si>
  <si>
    <t>Other</t>
  </si>
  <si>
    <t>Dings</t>
  </si>
  <si>
    <t>Scratches</t>
  </si>
  <si>
    <t>Roughness</t>
  </si>
  <si>
    <t>RFTestFailure</t>
  </si>
  <si>
    <t>Stains</t>
  </si>
  <si>
    <t>Plating</t>
  </si>
  <si>
    <t>CMTRFPerformance</t>
  </si>
  <si>
    <t>Mechanical</t>
  </si>
  <si>
    <t>Vacuum</t>
  </si>
  <si>
    <t>Instrumentation</t>
  </si>
  <si>
    <t>VTARFPerformance</t>
  </si>
  <si>
    <t>LeakTestFailure</t>
  </si>
  <si>
    <t>InspectionFailure</t>
  </si>
  <si>
    <t>ShippingDamage</t>
  </si>
  <si>
    <t>Residues</t>
  </si>
  <si>
    <t>Parallelism</t>
  </si>
  <si>
    <t>Oxidation</t>
  </si>
  <si>
    <t>Flatness</t>
  </si>
  <si>
    <t>Delamination</t>
  </si>
  <si>
    <t>UseAsIs</t>
  </si>
  <si>
    <t>Conforming</t>
  </si>
  <si>
    <t>Return to Vendor</t>
  </si>
  <si>
    <t>Reject</t>
  </si>
  <si>
    <t>Time</t>
  </si>
  <si>
    <t>&lt;2 wks</t>
  </si>
  <si>
    <t>2wks - 1 mo</t>
  </si>
  <si>
    <t>1-3 mo</t>
  </si>
  <si>
    <t>3-6 mo</t>
  </si>
  <si>
    <t>6-12 mo</t>
  </si>
  <si>
    <t>&gt;12 mo</t>
  </si>
  <si>
    <t>Rank</t>
  </si>
  <si>
    <t xml:space="preserve">Total </t>
  </si>
  <si>
    <t xml:space="preserve">Instructions for how to find NCR Dispositsions by Project in Pansophy </t>
  </si>
  <si>
    <t xml:space="preserve">No Disposition </t>
  </si>
  <si>
    <t xml:space="preserve">Proceed </t>
  </si>
  <si>
    <t>DO NOT USE     https://pansophy.jlab.org/pansophy/QCReports/NCRReports/NCR_Disposition_Traveler.cfm</t>
  </si>
  <si>
    <t>https://pansophy.jlab.org/pansophy/QCReports/NCRReports/NCRStackedDisposition.cfm</t>
  </si>
  <si>
    <t>Instructions from Jacob :  On mouse over of the column, I use “sum of stack”. The count is off because some reports only count NCRs where Use As is was selected as the “Final Disposition”. Also, I ignore “Proceed to next WorkCenter” because it’s old and very small numbers.</t>
  </si>
  <si>
    <t xml:space="preserve">Hold Remeasure </t>
  </si>
  <si>
    <t>Hold Modify</t>
  </si>
  <si>
    <t xml:space="preserve">ReProcess </t>
  </si>
  <si>
    <t xml:space="preserve">Initial &amp; Final Dispotsion </t>
  </si>
  <si>
    <t xml:space="preserve">See Instruction for Pansophy Tab for link to reports &amp; methods  used to collect data </t>
  </si>
  <si>
    <t>Data Colllected: 26-Sept-23</t>
  </si>
  <si>
    <t xml:space="preserve">Go to Paetro chart in Pansophy, manually hover over each bar and collect totals - enter into separate table used for Management Review </t>
  </si>
  <si>
    <t>Initial &amp; Final Disposition</t>
  </si>
  <si>
    <t>Time to Closure</t>
  </si>
  <si>
    <t>Data Colllected: 22-Jan-24</t>
  </si>
  <si>
    <t>Data Colllected: 01-Jun-23</t>
  </si>
  <si>
    <t>AUPCAV</t>
  </si>
  <si>
    <t>EICELL</t>
  </si>
  <si>
    <t>EICCRB</t>
  </si>
  <si>
    <t>Proceed to Next WorkCenter</t>
  </si>
  <si>
    <t>Modify</t>
  </si>
  <si>
    <t xml:space="preserve">Data Colllected: </t>
  </si>
  <si>
    <t xml:space="preserve">Other report ranks by Projects number of NCRs </t>
  </si>
  <si>
    <t>RFCMTF</t>
  </si>
  <si>
    <t>EIC197</t>
  </si>
  <si>
    <t>EIC591</t>
  </si>
  <si>
    <t>1-Jun-23</t>
  </si>
  <si>
    <t>23-Mar-23</t>
  </si>
  <si>
    <t>26-Sep-23</t>
  </si>
  <si>
    <t>22-Jan-24</t>
  </si>
  <si>
    <t>3-May-24</t>
  </si>
  <si>
    <t>6-Sep-24</t>
  </si>
  <si>
    <t>A</t>
  </si>
  <si>
    <t>B</t>
  </si>
  <si>
    <t>C</t>
  </si>
  <si>
    <t>D</t>
  </si>
  <si>
    <t>E</t>
  </si>
  <si>
    <t>F</t>
  </si>
  <si>
    <t>G</t>
  </si>
  <si>
    <t>Sort Order</t>
  </si>
  <si>
    <t>1/8/2025</t>
  </si>
  <si>
    <r>
      <t>NCR Resolution Pareto</t>
    </r>
    <r>
      <rPr>
        <sz val="10"/>
        <color theme="1"/>
        <rFont val="Lucida Sans"/>
        <family val="2"/>
      </rPr>
      <t xml:space="preserve">: This metric will show the count of NCRs for each type of final resolution (Conforming, Use As-Is, Return to Vendor, and Reject), </t>
    </r>
  </si>
  <si>
    <r>
      <t>NCR Category Pareto</t>
    </r>
    <r>
      <rPr>
        <sz val="10"/>
        <color theme="1"/>
        <rFont val="Lucida Sans"/>
        <family val="2"/>
      </rPr>
      <t>: This metric will show the count of NCR categories assigned</t>
    </r>
  </si>
  <si>
    <r>
      <t>NCR Timeliness</t>
    </r>
    <r>
      <rPr>
        <sz val="10"/>
        <color theme="1"/>
        <rFont val="Lucida Sans"/>
        <family val="2"/>
      </rPr>
      <t xml:space="preserve">: This metric will show the timeliness of NCR resolution. Timeliness is defined as the time between the NCR initiation and first disposition (if provided) or final disposition (if no initial disposition is needed). </t>
    </r>
  </si>
  <si>
    <t>EIC591SC</t>
  </si>
  <si>
    <t>9-May-25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</si>
</sst>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7" x14ac:knownFonts="1">
    <font>
      <sz val="11"/>
      <color theme="1"/>
      <name val="Calibri"/>
      <family val="2"/>
      <scheme val="minor"/>
    </font>
    <font>
      <sz val="11"/>
      <color theme="1"/>
      <name val="Calibri"/>
      <family val="2"/>
      <scheme val="minor"/>
    </font>
    <font>
      <b/>
      <sz val="11"/>
      <color theme="1"/>
      <name val="Calibri"/>
      <family val="2"/>
      <scheme val="minor"/>
    </font>
    <font>
      <sz val="9"/>
      <color indexed="81"/>
      <name val="Tahoma"/>
      <family val="2"/>
    </font>
    <font>
      <b/>
      <sz val="9"/>
      <color indexed="81"/>
      <name val="Tahoma"/>
      <family val="2"/>
    </font>
    <font>
      <b/>
      <sz val="11"/>
      <color rgb="FFFF0000"/>
      <name val="Calibri"/>
      <family val="2"/>
      <scheme val="minor"/>
    </font>
    <font>
      <sz val="11"/>
      <color rgb="FF00B050"/>
      <name val="Calibri"/>
      <family val="2"/>
      <scheme val="minor"/>
    </font>
    <font>
      <b/>
      <sz val="11"/>
      <color rgb="FF0070C0"/>
      <name val="Calibri"/>
      <family val="2"/>
      <scheme val="minor"/>
    </font>
    <font>
      <b/>
      <sz val="11"/>
      <color rgb="FF0000FF"/>
      <name val="Calibri"/>
      <family val="2"/>
      <scheme val="minor"/>
    </font>
    <font>
      <sz val="11"/>
      <color rgb="FF0000FF"/>
      <name val="Calibri"/>
      <family val="2"/>
      <scheme val="minor"/>
    </font>
    <font>
      <u/>
      <sz val="11"/>
      <color theme="10"/>
      <name val="Calibri"/>
      <family val="2"/>
      <scheme val="minor"/>
    </font>
    <font>
      <b/>
      <sz val="14"/>
      <color rgb="FFFF0000"/>
      <name val="Calibri"/>
      <family val="2"/>
      <scheme val="minor"/>
    </font>
    <font>
      <b/>
      <sz val="11"/>
      <color theme="4" tint="-0.249977111117893"/>
      <name val="Calibri"/>
      <family val="2"/>
      <scheme val="minor"/>
    </font>
    <font>
      <sz val="11"/>
      <color theme="9" tint="-0.249977111117893"/>
      <name val="Calibri"/>
      <family val="2"/>
      <scheme val="minor"/>
    </font>
    <font>
      <sz val="11"/>
      <color rgb="FF548235"/>
      <name val="Calibri"/>
      <family val="2"/>
    </font>
    <font>
      <i/>
      <sz val="10"/>
      <color theme="1"/>
      <name val="Lucida Sans"/>
      <family val="2"/>
    </font>
    <font>
      <sz val="10"/>
      <color theme="1"/>
      <name val="Lucida Sans"/>
      <family val="2"/>
    </font>
  </fonts>
  <fills count="4">
    <fill>
      <patternFill patternType="none"/>
    </fill>
    <fill>
      <patternFill patternType="gray125"/>
    </fill>
    <fill>
      <patternFill patternType="solid">
        <fgColor theme="0" tint="-0.14999847407452621"/>
        <bgColor indexed="64"/>
      </patternFill>
    </fill>
    <fill>
      <patternFill patternType="solid">
        <fgColor theme="0" tint="-4.9989318521683403E-2"/>
        <bgColor indexed="64"/>
      </patternFill>
    </fill>
  </fills>
  <borders count="13">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rgb="FF000000"/>
      </left>
      <right/>
      <top style="thin">
        <color indexed="64"/>
      </top>
      <bottom style="thin">
        <color indexed="64"/>
      </bottom>
      <diagonal/>
    </border>
    <border>
      <left style="thin">
        <color rgb="FF000000"/>
      </left>
      <right/>
      <top style="thin">
        <color indexed="64"/>
      </top>
      <bottom style="thin">
        <color rgb="FF000000"/>
      </bottom>
      <diagonal/>
    </border>
    <border>
      <left style="thin">
        <color indexed="64"/>
      </left>
      <right style="thin">
        <color indexed="64"/>
      </right>
      <top/>
      <bottom style="thin">
        <color rgb="FF000000"/>
      </bottom>
      <diagonal/>
    </border>
  </borders>
  <cellStyleXfs count="3">
    <xf numFmtId="0" fontId="0" fillId="0" borderId="0"/>
    <xf numFmtId="9" fontId="1" fillId="0" borderId="0" applyFont="0" applyFill="0" applyBorder="0" applyAlignment="0" applyProtection="0"/>
    <xf numFmtId="0" fontId="10" fillId="0" borderId="0" applyNumberFormat="0" applyFill="0" applyBorder="0" applyAlignment="0" applyProtection="0"/>
  </cellStyleXfs>
  <cellXfs count="69">
    <xf numFmtId="0" fontId="0" fillId="0" borderId="0" xfId="0"/>
    <xf numFmtId="9" fontId="0" fillId="0" borderId="0" xfId="1" applyFont="1"/>
    <xf numFmtId="0" fontId="2" fillId="0" borderId="0" xfId="0" applyFont="1"/>
    <xf numFmtId="17" fontId="0" fillId="0" borderId="0" xfId="0" applyNumberFormat="1"/>
    <xf numFmtId="0" fontId="0" fillId="0" borderId="0" xfId="0" applyFill="1"/>
    <xf numFmtId="0" fontId="5" fillId="0" borderId="0" xfId="0" applyFont="1"/>
    <xf numFmtId="0" fontId="2" fillId="0" borderId="0" xfId="0" applyFont="1" applyFill="1"/>
    <xf numFmtId="0" fontId="6" fillId="0" borderId="0" xfId="0" applyFont="1"/>
    <xf numFmtId="0" fontId="6" fillId="0" borderId="0" xfId="0" applyFont="1" applyFill="1"/>
    <xf numFmtId="0" fontId="0" fillId="0" borderId="0" xfId="0" applyAlignment="1">
      <alignment horizontal="center"/>
    </xf>
    <xf numFmtId="0" fontId="0" fillId="2" borderId="0" xfId="0" applyFill="1" applyAlignment="1">
      <alignment horizontal="center"/>
    </xf>
    <xf numFmtId="15" fontId="0" fillId="2" borderId="0" xfId="0" applyNumberFormat="1" applyFill="1" applyAlignment="1">
      <alignment horizontal="left"/>
    </xf>
    <xf numFmtId="0" fontId="7" fillId="0" borderId="0" xfId="0" applyFont="1"/>
    <xf numFmtId="0" fontId="7" fillId="0" borderId="0" xfId="0" applyFont="1" applyFill="1"/>
    <xf numFmtId="0" fontId="0" fillId="0" borderId="0" xfId="0" applyFill="1" applyAlignment="1">
      <alignment horizontal="center"/>
    </xf>
    <xf numFmtId="9" fontId="0" fillId="0" borderId="0" xfId="1" applyFont="1" applyFill="1" applyAlignment="1">
      <alignment horizontal="center"/>
    </xf>
    <xf numFmtId="0" fontId="2" fillId="2" borderId="0" xfId="0" applyFont="1" applyFill="1" applyAlignment="1">
      <alignment horizontal="center"/>
    </xf>
    <xf numFmtId="0" fontId="8" fillId="0" borderId="0" xfId="0" applyFont="1"/>
    <xf numFmtId="0" fontId="9" fillId="0" borderId="0" xfId="0" applyFont="1"/>
    <xf numFmtId="0" fontId="10" fillId="0" borderId="0" xfId="2"/>
    <xf numFmtId="0" fontId="11" fillId="0" borderId="0" xfId="0" applyFont="1"/>
    <xf numFmtId="0" fontId="12" fillId="0" borderId="0" xfId="0" applyFont="1"/>
    <xf numFmtId="0" fontId="0" fillId="0" borderId="1" xfId="0" applyBorder="1"/>
    <xf numFmtId="0" fontId="6" fillId="0" borderId="1" xfId="0" applyFont="1" applyBorder="1"/>
    <xf numFmtId="0" fontId="6" fillId="0" borderId="1" xfId="0" applyFont="1" applyFill="1" applyBorder="1"/>
    <xf numFmtId="0" fontId="13" fillId="0" borderId="1" xfId="0" applyFont="1" applyBorder="1"/>
    <xf numFmtId="0" fontId="13" fillId="0" borderId="1" xfId="0" applyFont="1" applyFill="1" applyBorder="1"/>
    <xf numFmtId="0" fontId="0" fillId="0" borderId="2" xfId="0" applyBorder="1"/>
    <xf numFmtId="0" fontId="0" fillId="0" borderId="2" xfId="0" applyFill="1" applyBorder="1"/>
    <xf numFmtId="0" fontId="0" fillId="0" borderId="3" xfId="0" applyBorder="1"/>
    <xf numFmtId="0" fontId="0" fillId="0" borderId="3" xfId="0" applyFill="1" applyBorder="1"/>
    <xf numFmtId="0" fontId="0" fillId="0" borderId="4" xfId="0" applyBorder="1"/>
    <xf numFmtId="0" fontId="13" fillId="0" borderId="5" xfId="0" applyFont="1" applyBorder="1"/>
    <xf numFmtId="0" fontId="0" fillId="0" borderId="6" xfId="0" applyBorder="1"/>
    <xf numFmtId="0" fontId="0" fillId="0" borderId="9" xfId="0" applyBorder="1"/>
    <xf numFmtId="0" fontId="0" fillId="0" borderId="7" xfId="0" applyBorder="1"/>
    <xf numFmtId="0" fontId="13" fillId="0" borderId="8" xfId="0" applyFont="1" applyBorder="1"/>
    <xf numFmtId="0" fontId="13" fillId="0" borderId="3" xfId="0" applyFont="1" applyBorder="1"/>
    <xf numFmtId="0" fontId="13" fillId="0" borderId="3" xfId="0" applyFont="1" applyFill="1" applyBorder="1"/>
    <xf numFmtId="0" fontId="13" fillId="0" borderId="9" xfId="0" applyFont="1" applyBorder="1"/>
    <xf numFmtId="14" fontId="0" fillId="0" borderId="0" xfId="0" applyNumberFormat="1"/>
    <xf numFmtId="0" fontId="0" fillId="0" borderId="3" xfId="0" applyNumberFormat="1" applyBorder="1"/>
    <xf numFmtId="0" fontId="0" fillId="0" borderId="1" xfId="0" applyFill="1" applyBorder="1"/>
    <xf numFmtId="0" fontId="0" fillId="0" borderId="1" xfId="0" applyFill="1" applyBorder="1" applyAlignment="1">
      <alignment horizontal="center"/>
    </xf>
    <xf numFmtId="0" fontId="0" fillId="0" borderId="1" xfId="0" applyFont="1" applyFill="1" applyBorder="1"/>
    <xf numFmtId="0" fontId="7" fillId="0" borderId="1" xfId="0" applyFont="1" applyFill="1" applyBorder="1"/>
    <xf numFmtId="0" fontId="12" fillId="0" borderId="1" xfId="0" applyFont="1" applyFill="1" applyBorder="1"/>
    <xf numFmtId="15" fontId="0" fillId="3" borderId="1" xfId="0" applyNumberFormat="1" applyFill="1" applyBorder="1" applyAlignment="1">
      <alignment horizontal="left"/>
    </xf>
    <xf numFmtId="0" fontId="0" fillId="0" borderId="5" xfId="0" applyBorder="1"/>
    <xf numFmtId="0" fontId="0" fillId="0" borderId="8" xfId="0" applyBorder="1"/>
    <xf numFmtId="0" fontId="6" fillId="0" borderId="3" xfId="0" applyFont="1" applyBorder="1"/>
    <xf numFmtId="0" fontId="6" fillId="0" borderId="9" xfId="0" applyFont="1" applyBorder="1"/>
    <xf numFmtId="0" fontId="0" fillId="0" borderId="2" xfId="0" applyFill="1" applyBorder="1" applyAlignment="1">
      <alignment horizontal="center"/>
    </xf>
    <xf numFmtId="0" fontId="0" fillId="0" borderId="10" xfId="0" applyFont="1" applyFill="1" applyBorder="1"/>
    <xf numFmtId="0" fontId="12" fillId="0" borderId="3" xfId="0" applyFont="1" applyFill="1" applyBorder="1"/>
    <xf numFmtId="0" fontId="0" fillId="0" borderId="11" xfId="0" applyFont="1" applyFill="1" applyBorder="1"/>
    <xf numFmtId="0" fontId="0" fillId="0" borderId="4" xfId="0" applyFill="1" applyBorder="1" applyAlignment="1">
      <alignment horizontal="center"/>
    </xf>
    <xf numFmtId="15" fontId="0" fillId="3" borderId="5" xfId="0" applyNumberFormat="1" applyFill="1" applyBorder="1" applyAlignment="1">
      <alignment horizontal="left"/>
    </xf>
    <xf numFmtId="15" fontId="0" fillId="3" borderId="6" xfId="0" applyNumberFormat="1" applyFill="1" applyBorder="1" applyAlignment="1">
      <alignment horizontal="left"/>
    </xf>
    <xf numFmtId="0" fontId="14" fillId="0" borderId="1" xfId="0" applyFont="1" applyBorder="1"/>
    <xf numFmtId="0" fontId="14" fillId="0" borderId="5" xfId="0" applyFont="1" applyBorder="1"/>
    <xf numFmtId="0" fontId="14" fillId="0" borderId="8" xfId="0" applyFont="1" applyBorder="1"/>
    <xf numFmtId="0" fontId="0" fillId="0" borderId="12" xfId="0" applyBorder="1"/>
    <xf numFmtId="15" fontId="0" fillId="3" borderId="12" xfId="0" applyNumberFormat="1" applyFill="1" applyBorder="1" applyAlignment="1">
      <alignment horizontal="left"/>
    </xf>
    <xf numFmtId="0" fontId="0" fillId="0" borderId="7" xfId="0" applyFill="1" applyBorder="1"/>
    <xf numFmtId="0" fontId="13" fillId="0" borderId="8" xfId="0" applyFont="1" applyFill="1" applyBorder="1"/>
    <xf numFmtId="0" fontId="0" fillId="0" borderId="9" xfId="0" applyNumberFormat="1" applyFill="1" applyBorder="1"/>
    <xf numFmtId="0" fontId="15" fillId="0" borderId="0" xfId="0" applyFont="1"/>
    <xf numFmtId="0" fontId="7" fillId="0" borderId="2" xfId="0" applyFont="1" applyFill="1" applyBorder="1"/>
  </cellXfs>
  <cellStyles count="3">
    <cellStyle name="Hyperlink" xfId="2" builtinId="8"/>
    <cellStyle name="Normal" xfId="0" builtinId="0"/>
    <cellStyle name="Percent" xfId="1" builtinId="5"/>
  </cellStyles>
  <dxfs count="224">
    <dxf>
      <border diagonalUp="0" diagonalDown="0">
        <left/>
        <right style="thin">
          <color indexed="64"/>
        </right>
        <top style="thin">
          <color indexed="64"/>
        </top>
        <bottom style="thin">
          <color indexed="64"/>
        </bottom>
        <vertical/>
        <horizontal/>
      </border>
    </dxf>
    <dxf>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border diagonalUp="0" diagonalDown="0">
        <left style="thin">
          <color rgb="FF000000"/>
        </left>
        <right/>
        <top style="thin">
          <color indexed="64"/>
        </top>
        <bottom style="thin">
          <color indexed="64"/>
        </bottom>
        <vertical/>
        <horizontal/>
      </border>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11"/>
        <color rgb="FF0070C0"/>
        <name val="Calibri"/>
        <family val="2"/>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11"/>
        <color rgb="FF0070C0"/>
        <name val="Calibri"/>
        <family val="2"/>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fill>
        <patternFill patternType="none">
          <fgColor indexed="64"/>
          <bgColor indexed="65"/>
        </patternFill>
      </fill>
      <alignment horizontal="center" vertical="bottom" textRotation="0" wrapText="0" indent="0" justifyLastLine="0" shrinkToFit="0" readingOrder="0"/>
      <border diagonalUp="0" diagonalDown="0">
        <left/>
        <right style="thin">
          <color indexed="64"/>
        </right>
        <top style="thin">
          <color indexed="64"/>
        </top>
        <bottom style="thin">
          <color indexed="64"/>
        </bottom>
        <vertical/>
        <horizontal/>
      </border>
    </dxf>
    <dxf>
      <border outline="0">
        <top style="thin">
          <color rgb="FF000000"/>
        </top>
      </border>
    </dxf>
    <dxf>
      <border outline="0">
        <bottom style="thin">
          <color rgb="FF000000"/>
        </bottom>
      </border>
    </dxf>
    <dxf>
      <border outline="0">
        <left style="thin">
          <color rgb="FF000000"/>
        </left>
        <right style="thin">
          <color rgb="FF000000"/>
        </right>
        <top style="thin">
          <color rgb="FF000000"/>
        </top>
      </border>
    </dxf>
    <dxf>
      <numFmt numFmtId="20" formatCode="d\-mmm\-yy"/>
      <fill>
        <patternFill patternType="solid">
          <fgColor indexed="64"/>
          <bgColor theme="0" tint="-4.9989318521683403E-2"/>
        </patternFill>
      </fill>
      <alignment horizontal="left" vertical="bottom"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rgb="FF00B050"/>
        <name val="Calibri"/>
        <family val="2"/>
        <scheme val="minor"/>
      </font>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theme="9" tint="-0.249977111117893"/>
        <name val="Calibri"/>
        <family val="2"/>
        <scheme val="minor"/>
      </font>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9" tint="-0.249977111117893"/>
        <name val="Calibri"/>
        <family val="2"/>
        <scheme val="minor"/>
      </font>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9" tint="-0.249977111117893"/>
        <name val="Calibri"/>
        <family val="2"/>
        <scheme val="minor"/>
      </font>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theme="9" tint="-0.249977111117893"/>
        <name val="Calibri"/>
        <family val="2"/>
        <scheme val="minor"/>
      </font>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9" tint="-0.249977111117893"/>
        <name val="Calibri"/>
        <family val="2"/>
        <scheme val="minor"/>
      </font>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9" tint="-0.249977111117893"/>
        <name val="Calibri"/>
        <family val="2"/>
        <scheme val="minor"/>
      </font>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9" tint="-0.249977111117893"/>
        <name val="Calibri"/>
        <family val="2"/>
        <scheme val="minor"/>
      </font>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9" tint="-0.249977111117893"/>
        <name val="Calibri"/>
        <family val="2"/>
        <scheme val="minor"/>
      </font>
      <border diagonalUp="0" diagonalDown="0">
        <left style="thin">
          <color indexed="64"/>
        </left>
        <right style="thin">
          <color indexed="64"/>
        </right>
        <top style="thin">
          <color indexed="64"/>
        </top>
        <bottom style="thin">
          <color indexed="64"/>
        </bottom>
        <vertical/>
        <horizontal/>
      </border>
    </dxf>
    <dxf>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548235"/>
        <name val="Calibri"/>
        <family val="2"/>
        <scheme val="none"/>
      </font>
      <border diagonalUp="0" diagonalDown="0">
        <left style="thin">
          <color indexed="64"/>
        </left>
        <right style="thin">
          <color indexed="64"/>
        </right>
        <top style="thin">
          <color indexed="64"/>
        </top>
        <bottom style="thin">
          <color indexed="64"/>
        </bottom>
        <vertical/>
        <horizontal/>
      </border>
    </dxf>
    <dxf>
      <border outline="0">
        <top style="thin">
          <color rgb="FF000000"/>
        </top>
      </border>
    </dxf>
    <dxf>
      <border outline="0">
        <bottom style="thin">
          <color rgb="FF000000"/>
        </bottom>
      </border>
    </dxf>
    <dxf>
      <border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rgb="FF548235"/>
        <name val="Calibri"/>
        <family val="2"/>
        <scheme val="none"/>
      </font>
    </dxf>
    <dxf>
      <border diagonalUp="0" diagonalDown="0" outline="0">
        <left style="thin">
          <color indexed="64"/>
        </left>
        <right style="thin">
          <color indexed="64"/>
        </right>
        <top/>
        <bottom/>
      </border>
    </dxf>
    <dxf>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rgb="FF00B050"/>
        <name val="Calibri"/>
        <family val="2"/>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B050"/>
        <name val="Calibri"/>
        <family val="2"/>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B050"/>
        <name val="Calibri"/>
        <family val="2"/>
        <scheme val="minor"/>
      </font>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B050"/>
        <name val="Calibri"/>
        <family val="2"/>
        <scheme val="minor"/>
      </font>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B050"/>
        <name val="Calibri"/>
        <family val="2"/>
        <scheme val="minor"/>
      </font>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B050"/>
        <name val="Calibri"/>
        <family val="2"/>
        <scheme val="minor"/>
      </font>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B050"/>
        <name val="Calibri"/>
        <family val="2"/>
        <scheme val="minor"/>
      </font>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B050"/>
        <name val="Calibri"/>
        <family val="2"/>
        <scheme val="minor"/>
      </font>
      <border diagonalUp="0" diagonalDown="0">
        <left style="thin">
          <color indexed="64"/>
        </left>
        <right style="thin">
          <color indexed="64"/>
        </right>
        <top style="thin">
          <color indexed="64"/>
        </top>
        <bottom style="thin">
          <color indexed="64"/>
        </bottom>
        <vertical/>
        <horizontal/>
      </border>
    </dxf>
    <dxf>
      <border diagonalUp="0" diagonalDown="0">
        <left/>
        <right style="thin">
          <color indexed="64"/>
        </right>
        <top style="thin">
          <color indexed="64"/>
        </top>
        <bottom style="thin">
          <color indexed="64"/>
        </bottom>
        <vertical/>
        <horizontal/>
      </border>
    </dxf>
    <dxf>
      <border outline="0">
        <top style="thin">
          <color rgb="FF000000"/>
        </top>
      </border>
    </dxf>
    <dxf>
      <border outline="0">
        <bottom style="thin">
          <color rgb="FF000000"/>
        </bottom>
      </border>
    </dxf>
    <dxf>
      <border outline="0">
        <left style="thin">
          <color rgb="FF000000"/>
        </left>
        <right style="thin">
          <color rgb="FF000000"/>
        </right>
        <top style="thin">
          <color rgb="FF000000"/>
        </top>
        <bottom style="thin">
          <color rgb="FF000000"/>
        </bottom>
      </border>
    </dxf>
    <dxf>
      <border diagonalUp="0" diagonalDown="0" outline="0">
        <left style="thin">
          <color indexed="64"/>
        </left>
        <right style="thin">
          <color indexed="64"/>
        </right>
        <top/>
        <bottom/>
      </border>
    </dxf>
    <dxf>
      <numFmt numFmtId="0" formatCode="General"/>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theme="9" tint="-0.249977111117893"/>
        <name val="Calibri"/>
        <family val="2"/>
        <scheme val="minor"/>
      </font>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theme="9" tint="-0.249977111117893"/>
        <name val="Calibri"/>
        <family val="2"/>
        <scheme val="minor"/>
      </font>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theme="9" tint="-0.249977111117893"/>
        <name val="Calibri"/>
        <family val="2"/>
        <scheme val="minor"/>
      </font>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9" tint="-0.249977111117893"/>
        <name val="Calibri"/>
        <family val="2"/>
        <scheme val="minor"/>
      </font>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9" tint="-0.249977111117893"/>
        <name val="Calibri"/>
        <family val="2"/>
        <scheme val="minor"/>
      </font>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9" tint="-0.249977111117893"/>
        <name val="Calibri"/>
        <family val="2"/>
        <scheme val="minor"/>
      </font>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9" tint="-0.249977111117893"/>
        <name val="Calibri"/>
        <family val="2"/>
        <scheme val="minor"/>
      </font>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9" tint="-0.249977111117893"/>
        <name val="Calibri"/>
        <family val="2"/>
        <scheme val="minor"/>
      </font>
      <border diagonalUp="0" diagonalDown="0">
        <left style="thin">
          <color indexed="64"/>
        </left>
        <right style="thin">
          <color indexed="64"/>
        </right>
        <top style="thin">
          <color indexed="64"/>
        </top>
        <bottom style="thin">
          <color indexed="64"/>
        </bottom>
        <vertical/>
        <horizontal/>
      </border>
    </dxf>
    <dxf>
      <border diagonalUp="0" diagonalDown="0">
        <left/>
        <right style="thin">
          <color indexed="64"/>
        </right>
        <top style="thin">
          <color indexed="64"/>
        </top>
        <bottom style="thin">
          <color indexed="64"/>
        </bottom>
        <vertical/>
        <horizontal/>
      </border>
    </dxf>
    <dxf>
      <border outline="0">
        <top style="thin">
          <color rgb="FF000000"/>
        </top>
      </border>
    </dxf>
    <dxf>
      <border outline="0">
        <bottom style="thin">
          <color rgb="FF000000"/>
        </bottom>
      </border>
    </dxf>
    <dxf>
      <border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rgb="FF548235"/>
        <name val="Calibri"/>
        <family val="2"/>
        <scheme val="none"/>
      </font>
    </dxf>
    <dxf>
      <font>
        <b val="0"/>
        <i val="0"/>
        <strike val="0"/>
        <condense val="0"/>
        <extend val="0"/>
        <outline val="0"/>
        <shadow val="0"/>
        <u val="none"/>
        <vertAlign val="baseline"/>
        <sz val="11"/>
        <color theme="9" tint="-0.249977111117893"/>
        <name val="Calibri"/>
        <family val="2"/>
        <scheme val="minor"/>
      </font>
      <border diagonalUp="0" diagonalDown="0" outline="0">
        <left style="thin">
          <color indexed="64"/>
        </left>
        <right style="thin">
          <color indexed="64"/>
        </right>
        <top/>
        <bottom/>
      </border>
    </dxf>
    <dxf>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theme="9" tint="-0.249977111117893"/>
        <name val="Calibri"/>
        <family val="2"/>
        <scheme val="minor"/>
      </font>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9" tint="-0.249977111117893"/>
        <name val="Calibri"/>
        <family val="2"/>
        <scheme val="minor"/>
      </font>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9" tint="-0.249977111117893"/>
        <name val="Calibri"/>
        <family val="2"/>
        <scheme val="minor"/>
      </font>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9" tint="-0.249977111117893"/>
        <name val="Calibri"/>
        <family val="2"/>
        <scheme val="minor"/>
      </font>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9" tint="-0.249977111117893"/>
        <name val="Calibri"/>
        <family val="2"/>
        <scheme val="minor"/>
      </font>
      <border diagonalUp="0" diagonalDown="0">
        <left style="thin">
          <color indexed="64"/>
        </left>
        <right style="thin">
          <color indexed="64"/>
        </right>
        <top style="thin">
          <color indexed="64"/>
        </top>
        <bottom style="thin">
          <color indexed="64"/>
        </bottom>
        <vertical/>
        <horizontal/>
      </border>
    </dxf>
    <dxf>
      <border diagonalUp="0" diagonalDown="0">
        <left/>
        <right style="thin">
          <color indexed="64"/>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9" tint="-0.249977111117893"/>
        <name val="Calibri"/>
        <family val="2"/>
        <scheme val="minor"/>
      </font>
    </dxf>
    <dxf>
      <border outline="0">
        <bottom style="thin">
          <color indexed="64"/>
        </bottom>
      </border>
    </dxf>
    <dxf>
      <font>
        <b val="0"/>
        <i val="0"/>
        <strike val="0"/>
        <condense val="0"/>
        <extend val="0"/>
        <outline val="0"/>
        <shadow val="0"/>
        <u val="none"/>
        <vertAlign val="baseline"/>
        <sz val="11"/>
        <color theme="9" tint="-0.249977111117893"/>
        <name val="Calibri"/>
        <family val="2"/>
        <scheme val="minor"/>
      </font>
      <border diagonalUp="0" diagonalDown="0" outline="0">
        <left style="thin">
          <color indexed="64"/>
        </left>
        <right style="thin">
          <color indexed="64"/>
        </right>
        <top/>
        <bottom/>
      </border>
    </dxf>
    <dxf>
      <font>
        <b val="0"/>
        <i val="0"/>
        <strike val="0"/>
        <condense val="0"/>
        <extend val="0"/>
        <outline val="0"/>
        <shadow val="0"/>
        <u val="none"/>
        <vertAlign val="baseline"/>
        <sz val="11"/>
        <color rgb="FF00B050"/>
        <name val="Calibri"/>
        <family val="2"/>
        <scheme val="minor"/>
      </font>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theme="9" tint="-0.249977111117893"/>
        <name val="Calibri"/>
        <family val="2"/>
        <scheme val="minor"/>
      </font>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9" tint="-0.249977111117893"/>
        <name val="Calibri"/>
        <family val="2"/>
        <scheme val="minor"/>
      </font>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9" tint="-0.249977111117893"/>
        <name val="Calibri"/>
        <family val="2"/>
        <scheme val="minor"/>
      </font>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9" tint="-0.249977111117893"/>
        <name val="Calibri"/>
        <family val="2"/>
        <scheme val="minor"/>
      </font>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9" tint="-0.249977111117893"/>
        <name val="Calibri"/>
        <family val="2"/>
        <scheme val="minor"/>
      </font>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9" tint="-0.249977111117893"/>
        <name val="Calibri"/>
        <family val="2"/>
        <scheme val="minor"/>
      </font>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9" tint="-0.249977111117893"/>
        <name val="Calibri"/>
        <family val="2"/>
        <scheme val="minor"/>
      </font>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9" tint="-0.249977111117893"/>
        <name val="Calibri"/>
        <family val="2"/>
        <scheme val="minor"/>
      </font>
      <border diagonalUp="0" diagonalDown="0">
        <left style="thin">
          <color indexed="64"/>
        </left>
        <right style="thin">
          <color indexed="64"/>
        </right>
        <top style="thin">
          <color indexed="64"/>
        </top>
        <bottom style="thin">
          <color indexed="64"/>
        </bottom>
        <vertical/>
        <horizontal/>
      </border>
    </dxf>
    <dxf>
      <border diagonalUp="0" diagonalDown="0">
        <left/>
        <right style="thin">
          <color indexed="64"/>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9" tint="-0.249977111117893"/>
        <name val="Calibri"/>
        <family val="2"/>
        <scheme val="minor"/>
      </font>
    </dxf>
    <dxf>
      <border outline="0">
        <bottom style="thin">
          <color indexed="64"/>
        </bottom>
      </border>
    </dxf>
    <dxf>
      <border diagonalUp="0" diagonalDown="0" outline="0">
        <left style="thin">
          <color indexed="64"/>
        </left>
        <right style="thin">
          <color indexed="64"/>
        </right>
        <top/>
        <bottom/>
      </border>
    </dxf>
    <dxf>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rgb="FF00B050"/>
        <name val="Calibri"/>
        <family val="2"/>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B050"/>
        <name val="Calibri"/>
        <family val="2"/>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B050"/>
        <name val="Calibri"/>
        <family val="2"/>
        <scheme val="minor"/>
      </font>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B050"/>
        <name val="Calibri"/>
        <family val="2"/>
        <scheme val="minor"/>
      </font>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B050"/>
        <name val="Calibri"/>
        <family val="2"/>
        <scheme val="minor"/>
      </font>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B050"/>
        <name val="Calibri"/>
        <family val="2"/>
        <scheme val="minor"/>
      </font>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B050"/>
        <name val="Calibri"/>
        <family val="2"/>
        <scheme val="minor"/>
      </font>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B050"/>
        <name val="Calibri"/>
        <family val="2"/>
        <scheme val="minor"/>
      </font>
      <border diagonalUp="0" diagonalDown="0">
        <left style="thin">
          <color indexed="64"/>
        </left>
        <right style="thin">
          <color indexed="64"/>
        </right>
        <top style="thin">
          <color indexed="64"/>
        </top>
        <bottom style="thin">
          <color indexed="64"/>
        </bottom>
        <vertical/>
        <horizontal/>
      </border>
    </dxf>
    <dxf>
      <border diagonalUp="0" diagonalDown="0">
        <left/>
        <right style="thin">
          <color indexed="64"/>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border diagonalUp="0" diagonalDown="0" outline="0">
        <left style="thin">
          <color indexed="64"/>
        </left>
        <right style="thin">
          <color indexed="64"/>
        </right>
        <top/>
        <bottom/>
      </border>
    </dxf>
    <dxf>
      <numFmt numFmtId="0" formatCode="General"/>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theme="9" tint="-0.249977111117893"/>
        <name val="Calibri"/>
        <family val="2"/>
        <scheme val="minor"/>
      </font>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theme="9" tint="-0.249977111117893"/>
        <name val="Calibri"/>
        <family val="2"/>
        <scheme val="minor"/>
      </font>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theme="9" tint="-0.249977111117893"/>
        <name val="Calibri"/>
        <family val="2"/>
        <scheme val="minor"/>
      </font>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9" tint="-0.249977111117893"/>
        <name val="Calibri"/>
        <family val="2"/>
        <scheme val="minor"/>
      </font>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9" tint="-0.249977111117893"/>
        <name val="Calibri"/>
        <family val="2"/>
        <scheme val="minor"/>
      </font>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9" tint="-0.249977111117893"/>
        <name val="Calibri"/>
        <family val="2"/>
        <scheme val="minor"/>
      </font>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9" tint="-0.249977111117893"/>
        <name val="Calibri"/>
        <family val="2"/>
        <scheme val="minor"/>
      </font>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9" tint="-0.249977111117893"/>
        <name val="Calibri"/>
        <family val="2"/>
        <scheme val="minor"/>
      </font>
      <border diagonalUp="0" diagonalDown="0">
        <left style="thin">
          <color indexed="64"/>
        </left>
        <right style="thin">
          <color indexed="64"/>
        </right>
        <top style="thin">
          <color indexed="64"/>
        </top>
        <bottom style="thin">
          <color indexed="64"/>
        </bottom>
        <vertical/>
        <horizontal/>
      </border>
    </dxf>
    <dxf>
      <border diagonalUp="0" diagonalDown="0">
        <left/>
        <right style="thin">
          <color indexed="64"/>
        </right>
        <top style="thin">
          <color indexed="64"/>
        </top>
        <bottom style="thin">
          <color indexed="64"/>
        </bottom>
        <vertical/>
        <horizontal/>
      </border>
    </dxf>
    <dxf>
      <border outline="0">
        <top style="thin">
          <color rgb="FF000000"/>
        </top>
      </border>
    </dxf>
    <dxf>
      <border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rgb="FF548235"/>
        <name val="Calibri"/>
        <family val="2"/>
        <scheme val="none"/>
      </font>
    </dxf>
    <dxf>
      <border outline="0">
        <bottom style="thin">
          <color rgb="FF000000"/>
        </bottom>
      </border>
    </dxf>
    <dxf>
      <font>
        <b val="0"/>
        <i val="0"/>
        <strike val="0"/>
        <condense val="0"/>
        <extend val="0"/>
        <outline val="0"/>
        <shadow val="0"/>
        <u val="none"/>
        <vertAlign val="baseline"/>
        <sz val="11"/>
        <color theme="9" tint="-0.249977111117893"/>
        <name val="Calibri"/>
        <family val="2"/>
        <scheme val="minor"/>
      </font>
      <border diagonalUp="0" diagonalDown="0" outline="0">
        <left style="thin">
          <color indexed="64"/>
        </left>
        <right style="thin">
          <color indexed="64"/>
        </right>
        <top/>
        <bottom/>
      </border>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border diagonalUp="0" diagonalDown="0">
        <left style="thin">
          <color rgb="FF000000"/>
        </left>
        <right/>
        <top style="thin">
          <color indexed="64"/>
        </top>
        <bottom style="thin">
          <color indexed="64"/>
        </bottom>
        <vertical/>
        <horizontal/>
      </border>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11"/>
        <color rgb="FF0070C0"/>
        <name val="Calibri"/>
        <family val="2"/>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11"/>
        <color rgb="FF0070C0"/>
        <name val="Calibri"/>
        <family val="2"/>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fill>
        <patternFill patternType="none">
          <fgColor indexed="64"/>
          <bgColor indexed="65"/>
        </patternFill>
      </fill>
      <alignment horizontal="center" vertical="bottom" textRotation="0" wrapText="0" indent="0" justifyLastLine="0" shrinkToFit="0" readingOrder="0"/>
      <border diagonalUp="0" diagonalDown="0">
        <left/>
        <right style="thin">
          <color indexed="64"/>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rder>
    </dxf>
    <dxf>
      <border outline="0">
        <bottom style="thin">
          <color indexed="64"/>
        </bottom>
      </border>
    </dxf>
    <dxf>
      <numFmt numFmtId="20" formatCode="d\-mmm\-yy"/>
      <fill>
        <patternFill patternType="solid">
          <fgColor indexed="64"/>
          <bgColor theme="0" tint="-4.9989318521683403E-2"/>
        </patternFill>
      </fill>
      <alignment horizontal="left" vertical="bottom"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rgb="FF00B050"/>
        <name val="Calibri"/>
        <family val="2"/>
        <scheme val="minor"/>
      </font>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theme="9" tint="-0.249977111117893"/>
        <name val="Calibri"/>
        <family val="2"/>
        <scheme val="minor"/>
      </font>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9" tint="-0.249977111117893"/>
        <name val="Calibri"/>
        <family val="2"/>
        <scheme val="minor"/>
      </font>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9" tint="-0.249977111117893"/>
        <name val="Calibri"/>
        <family val="2"/>
        <scheme val="minor"/>
      </font>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9" tint="-0.249977111117893"/>
        <name val="Calibri"/>
        <family val="2"/>
        <scheme val="minor"/>
      </font>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9" tint="-0.249977111117893"/>
        <name val="Calibri"/>
        <family val="2"/>
        <scheme val="minor"/>
      </font>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9" tint="-0.249977111117893"/>
        <name val="Calibri"/>
        <family val="2"/>
        <scheme val="minor"/>
      </font>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9" tint="-0.249977111117893"/>
        <name val="Calibri"/>
        <family val="2"/>
        <scheme val="minor"/>
      </font>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9" tint="-0.249977111117893"/>
        <name val="Calibri"/>
        <family val="2"/>
        <scheme val="minor"/>
      </font>
      <border diagonalUp="0" diagonalDown="0">
        <left style="thin">
          <color indexed="64"/>
        </left>
        <right style="thin">
          <color indexed="64"/>
        </right>
        <top style="thin">
          <color indexed="64"/>
        </top>
        <bottom style="thin">
          <color indexed="64"/>
        </bottom>
        <vertical/>
        <horizontal/>
      </border>
    </dxf>
    <dxf>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548235"/>
        <name val="Calibri"/>
        <family val="2"/>
        <scheme val="none"/>
      </font>
      <border diagonalUp="0" diagonalDown="0">
        <left style="thin">
          <color indexed="64"/>
        </left>
        <right style="thin">
          <color indexed="64"/>
        </right>
        <top style="thin">
          <color indexed="64"/>
        </top>
        <bottom style="thin">
          <color indexed="64"/>
        </bottom>
        <vertical/>
        <horizontal/>
      </border>
    </dxf>
    <dxf>
      <border outline="0">
        <top style="thin">
          <color rgb="FF000000"/>
        </top>
      </border>
    </dxf>
    <dxf>
      <border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rgb="FF548235"/>
        <name val="Calibri"/>
        <family val="2"/>
        <scheme val="none"/>
      </font>
    </dxf>
    <dxf>
      <border outline="0">
        <bottom style="thin">
          <color rgb="FF000000"/>
        </bottom>
      </border>
    </dxf>
    <dxf>
      <border diagonalUp="0" diagonalDown="0" outline="0">
        <left style="thin">
          <color indexed="64"/>
        </left>
        <right style="thin">
          <color indexed="64"/>
        </right>
        <top/>
        <bottom/>
      </border>
    </dxf>
    <dxf>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rgb="FF00B050"/>
        <name val="Calibri"/>
        <family val="2"/>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B050"/>
        <name val="Calibri"/>
        <family val="2"/>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B050"/>
        <name val="Calibri"/>
        <family val="2"/>
        <scheme val="minor"/>
      </font>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B050"/>
        <name val="Calibri"/>
        <family val="2"/>
        <scheme val="minor"/>
      </font>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B050"/>
        <name val="Calibri"/>
        <family val="2"/>
        <scheme val="minor"/>
      </font>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B050"/>
        <name val="Calibri"/>
        <family val="2"/>
        <scheme val="minor"/>
      </font>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B050"/>
        <name val="Calibri"/>
        <family val="2"/>
        <scheme val="minor"/>
      </font>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B050"/>
        <name val="Calibri"/>
        <family val="2"/>
        <scheme val="minor"/>
      </font>
      <border diagonalUp="0" diagonalDown="0">
        <left style="thin">
          <color indexed="64"/>
        </left>
        <right style="thin">
          <color indexed="64"/>
        </right>
        <top style="thin">
          <color indexed="64"/>
        </top>
        <bottom style="thin">
          <color indexed="64"/>
        </bottom>
        <vertical/>
        <horizontal/>
      </border>
    </dxf>
    <dxf>
      <border diagonalUp="0" diagonalDown="0">
        <left/>
        <right style="thin">
          <color indexed="64"/>
        </right>
        <top style="thin">
          <color indexed="64"/>
        </top>
        <bottom style="thin">
          <color indexed="64"/>
        </bottom>
        <vertical/>
        <horizontal/>
      </border>
    </dxf>
    <dxf>
      <border outline="0">
        <top style="thin">
          <color rgb="FF000000"/>
        </top>
      </border>
    </dxf>
    <dxf>
      <border outline="0">
        <left style="thin">
          <color rgb="FF000000"/>
        </left>
        <right style="thin">
          <color rgb="FF000000"/>
        </right>
        <top style="thin">
          <color rgb="FF000000"/>
        </top>
        <bottom style="thin">
          <color rgb="FF000000"/>
        </bottom>
      </border>
    </dxf>
    <dxf>
      <border outline="0">
        <bottom style="thin">
          <color rgb="FF000000"/>
        </bottom>
      </border>
    </dxf>
    <dxf>
      <border diagonalUp="0" diagonalDown="0" outline="0">
        <left style="thin">
          <color indexed="64"/>
        </left>
        <right style="thin">
          <color indexed="64"/>
        </right>
        <top/>
        <bottom/>
      </border>
    </dxf>
    <dxf>
      <numFmt numFmtId="0" formatCode="General"/>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theme="9" tint="-0.249977111117893"/>
        <name val="Calibri"/>
        <family val="2"/>
        <scheme val="minor"/>
      </font>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theme="9" tint="-0.249977111117893"/>
        <name val="Calibri"/>
        <family val="2"/>
        <scheme val="minor"/>
      </font>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theme="9" tint="-0.249977111117893"/>
        <name val="Calibri"/>
        <family val="2"/>
        <scheme val="minor"/>
      </font>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9" tint="-0.249977111117893"/>
        <name val="Calibri"/>
        <family val="2"/>
        <scheme val="minor"/>
      </font>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9" tint="-0.249977111117893"/>
        <name val="Calibri"/>
        <family val="2"/>
        <scheme val="minor"/>
      </font>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9" tint="-0.249977111117893"/>
        <name val="Calibri"/>
        <family val="2"/>
        <scheme val="minor"/>
      </font>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9" tint="-0.249977111117893"/>
        <name val="Calibri"/>
        <family val="2"/>
        <scheme val="minor"/>
      </font>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9" tint="-0.249977111117893"/>
        <name val="Calibri"/>
        <family val="2"/>
        <scheme val="minor"/>
      </font>
      <border diagonalUp="0" diagonalDown="0">
        <left style="thin">
          <color indexed="64"/>
        </left>
        <right style="thin">
          <color indexed="64"/>
        </right>
        <top style="thin">
          <color indexed="64"/>
        </top>
        <bottom style="thin">
          <color indexed="64"/>
        </bottom>
        <vertical/>
        <horizontal/>
      </border>
    </dxf>
    <dxf>
      <border diagonalUp="0" diagonalDown="0">
        <left/>
        <right style="thin">
          <color indexed="64"/>
        </right>
        <top style="thin">
          <color indexed="64"/>
        </top>
        <bottom style="thin">
          <color indexed="64"/>
        </bottom>
        <vertical/>
        <horizontal/>
      </border>
    </dxf>
    <dxf>
      <border outline="0">
        <top style="thin">
          <color rgb="FF000000"/>
        </top>
      </border>
    </dxf>
    <dxf>
      <border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rgb="FF548235"/>
        <name val="Calibri"/>
        <family val="2"/>
        <scheme val="none"/>
      </font>
    </dxf>
    <dxf>
      <border outline="0">
        <bottom style="thin">
          <color rgb="FF000000"/>
        </bottom>
      </border>
    </dxf>
    <dxf>
      <font>
        <b val="0"/>
        <i val="0"/>
        <strike val="0"/>
        <condense val="0"/>
        <extend val="0"/>
        <outline val="0"/>
        <shadow val="0"/>
        <u val="none"/>
        <vertAlign val="baseline"/>
        <sz val="11"/>
        <color theme="9" tint="-0.249977111117893"/>
        <name val="Calibri"/>
        <family val="2"/>
        <scheme val="minor"/>
      </font>
      <border diagonalUp="0" diagonalDown="0" outline="0">
        <left style="thin">
          <color indexed="64"/>
        </left>
        <right style="thin">
          <color indexed="64"/>
        </right>
        <top/>
        <bottom/>
      </border>
    </dxf>
    <dxf>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border diagonalUp="0" diagonalDown="0">
        <left style="thin">
          <color rgb="FF000000"/>
        </left>
        <right/>
        <top style="thin">
          <color indexed="64"/>
        </top>
        <bottom style="thin">
          <color indexed="64"/>
        </bottom>
        <vertical/>
        <horizontal/>
      </border>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11"/>
        <color rgb="FF0070C0"/>
        <name val="Calibri"/>
        <family val="2"/>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11"/>
        <color rgb="FF0070C0"/>
        <name val="Calibri"/>
        <family val="2"/>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fill>
        <patternFill patternType="none">
          <fgColor indexed="64"/>
          <bgColor indexed="65"/>
        </patternFill>
      </fill>
      <alignment horizontal="center" vertical="bottom" textRotation="0" wrapText="0" indent="0" justifyLastLine="0" shrinkToFit="0" readingOrder="0"/>
      <border diagonalUp="0" diagonalDown="0">
        <left/>
        <right style="thin">
          <color indexed="64"/>
        </right>
        <top style="thin">
          <color indexed="64"/>
        </top>
        <bottom style="thin">
          <color indexed="64"/>
        </bottom>
        <vertical/>
        <horizontal/>
      </border>
    </dxf>
    <dxf>
      <border outline="0">
        <top style="thin">
          <color rgb="FF000000"/>
        </top>
      </border>
    </dxf>
    <dxf>
      <border outline="0">
        <left style="thin">
          <color rgb="FF000000"/>
        </left>
        <right style="thin">
          <color rgb="FF000000"/>
        </right>
        <top style="thin">
          <color rgb="FF000000"/>
        </top>
      </border>
    </dxf>
    <dxf>
      <border outline="0">
        <bottom style="thin">
          <color rgb="FF000000"/>
        </bottom>
      </border>
    </dxf>
    <dxf>
      <numFmt numFmtId="20" formatCode="d\-mmm\-yy"/>
      <fill>
        <patternFill patternType="solid">
          <fgColor indexed="64"/>
          <bgColor theme="0" tint="-4.9989318521683403E-2"/>
        </patternFill>
      </fill>
      <alignment horizontal="left" vertical="bottom"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rgb="FF00B050"/>
        <name val="Calibri"/>
        <family val="2"/>
        <scheme val="minor"/>
      </font>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theme="9" tint="-0.249977111117893"/>
        <name val="Calibri"/>
        <family val="2"/>
        <scheme val="minor"/>
      </font>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9" tint="-0.249977111117893"/>
        <name val="Calibri"/>
        <family val="2"/>
        <scheme val="minor"/>
      </font>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9" tint="-0.249977111117893"/>
        <name val="Calibri"/>
        <family val="2"/>
        <scheme val="minor"/>
      </font>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theme="9" tint="-0.249977111117893"/>
        <name val="Calibri"/>
        <family val="2"/>
        <scheme val="minor"/>
      </font>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9" tint="-0.249977111117893"/>
        <name val="Calibri"/>
        <family val="2"/>
        <scheme val="minor"/>
      </font>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9" tint="-0.249977111117893"/>
        <name val="Calibri"/>
        <family val="2"/>
        <scheme val="minor"/>
      </font>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9" tint="-0.249977111117893"/>
        <name val="Calibri"/>
        <family val="2"/>
        <scheme val="minor"/>
      </font>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9" tint="-0.249977111117893"/>
        <name val="Calibri"/>
        <family val="2"/>
        <scheme val="minor"/>
      </font>
      <border diagonalUp="0" diagonalDown="0">
        <left style="thin">
          <color indexed="64"/>
        </left>
        <right style="thin">
          <color indexed="64"/>
        </right>
        <top style="thin">
          <color indexed="64"/>
        </top>
        <bottom style="thin">
          <color indexed="64"/>
        </bottom>
        <vertical/>
        <horizontal/>
      </border>
    </dxf>
    <dxf>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548235"/>
        <name val="Calibri"/>
        <family val="2"/>
        <scheme val="none"/>
      </font>
      <border diagonalUp="0" diagonalDown="0">
        <left style="thin">
          <color indexed="64"/>
        </left>
        <right style="thin">
          <color indexed="64"/>
        </right>
        <top style="thin">
          <color indexed="64"/>
        </top>
        <bottom style="thin">
          <color indexed="64"/>
        </bottom>
        <vertical/>
        <horizontal/>
      </border>
    </dxf>
    <dxf>
      <border outline="0">
        <top style="thin">
          <color rgb="FF000000"/>
        </top>
      </border>
    </dxf>
    <dxf>
      <border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rgb="FF548235"/>
        <name val="Calibri"/>
        <family val="2"/>
        <scheme val="none"/>
      </font>
    </dxf>
    <dxf>
      <border outline="0">
        <bottom style="thin">
          <color rgb="FF000000"/>
        </bottom>
      </border>
    </dxf>
    <dxf>
      <border diagonalUp="0" diagonalDown="0" outline="0">
        <left style="thin">
          <color indexed="64"/>
        </left>
        <right style="thin">
          <color indexed="64"/>
        </right>
        <top/>
        <bottom/>
      </border>
    </dxf>
    <dxf>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rgb="FF00B050"/>
        <name val="Calibri"/>
        <family val="2"/>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B050"/>
        <name val="Calibri"/>
        <family val="2"/>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B050"/>
        <name val="Calibri"/>
        <family val="2"/>
        <scheme val="minor"/>
      </font>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B050"/>
        <name val="Calibri"/>
        <family val="2"/>
        <scheme val="minor"/>
      </font>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B050"/>
        <name val="Calibri"/>
        <family val="2"/>
        <scheme val="minor"/>
      </font>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B050"/>
        <name val="Calibri"/>
        <family val="2"/>
        <scheme val="minor"/>
      </font>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B050"/>
        <name val="Calibri"/>
        <family val="2"/>
        <scheme val="minor"/>
      </font>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B050"/>
        <name val="Calibri"/>
        <family val="2"/>
        <scheme val="minor"/>
      </font>
      <border diagonalUp="0" diagonalDown="0">
        <left style="thin">
          <color indexed="64"/>
        </left>
        <right style="thin">
          <color indexed="64"/>
        </right>
        <top style="thin">
          <color indexed="64"/>
        </top>
        <bottom style="thin">
          <color indexed="64"/>
        </bottom>
        <vertical/>
        <horizontal/>
      </border>
    </dxf>
    <dxf>
      <border diagonalUp="0" diagonalDown="0">
        <left/>
        <right style="thin">
          <color indexed="64"/>
        </right>
        <top style="thin">
          <color indexed="64"/>
        </top>
        <bottom style="thin">
          <color indexed="64"/>
        </bottom>
        <vertical/>
        <horizontal/>
      </border>
    </dxf>
    <dxf>
      <border outline="0">
        <top style="thin">
          <color rgb="FF000000"/>
        </top>
      </border>
    </dxf>
    <dxf>
      <border outline="0">
        <left style="thin">
          <color rgb="FF000000"/>
        </left>
        <right style="thin">
          <color rgb="FF000000"/>
        </right>
        <top style="thin">
          <color rgb="FF000000"/>
        </top>
        <bottom style="thin">
          <color rgb="FF000000"/>
        </bottom>
      </border>
    </dxf>
    <dxf>
      <border outline="0">
        <bottom style="thin">
          <color rgb="FF000000"/>
        </bottom>
      </border>
    </dxf>
    <dxf>
      <border diagonalUp="0" diagonalDown="0" outline="0">
        <left style="thin">
          <color indexed="64"/>
        </left>
        <right style="thin">
          <color indexed="64"/>
        </right>
        <top/>
        <bottom/>
      </border>
    </dxf>
    <dxf>
      <numFmt numFmtId="0" formatCode="General"/>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theme="9" tint="-0.249977111117893"/>
        <name val="Calibri"/>
        <family val="2"/>
        <scheme val="minor"/>
      </font>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theme="9" tint="-0.249977111117893"/>
        <name val="Calibri"/>
        <family val="2"/>
        <scheme val="minor"/>
      </font>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theme="9" tint="-0.249977111117893"/>
        <name val="Calibri"/>
        <family val="2"/>
        <scheme val="minor"/>
      </font>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9" tint="-0.249977111117893"/>
        <name val="Calibri"/>
        <family val="2"/>
        <scheme val="minor"/>
      </font>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9" tint="-0.249977111117893"/>
        <name val="Calibri"/>
        <family val="2"/>
        <scheme val="minor"/>
      </font>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9" tint="-0.249977111117893"/>
        <name val="Calibri"/>
        <family val="2"/>
        <scheme val="minor"/>
      </font>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9" tint="-0.249977111117893"/>
        <name val="Calibri"/>
        <family val="2"/>
        <scheme val="minor"/>
      </font>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9" tint="-0.249977111117893"/>
        <name val="Calibri"/>
        <family val="2"/>
        <scheme val="minor"/>
      </font>
      <border diagonalUp="0" diagonalDown="0">
        <left style="thin">
          <color indexed="64"/>
        </left>
        <right style="thin">
          <color indexed="64"/>
        </right>
        <top style="thin">
          <color indexed="64"/>
        </top>
        <bottom style="thin">
          <color indexed="64"/>
        </bottom>
        <vertical/>
        <horizontal/>
      </border>
    </dxf>
    <dxf>
      <border diagonalUp="0" diagonalDown="0">
        <left/>
        <right style="thin">
          <color indexed="64"/>
        </right>
        <top style="thin">
          <color indexed="64"/>
        </top>
        <bottom style="thin">
          <color indexed="64"/>
        </bottom>
        <vertical/>
        <horizontal/>
      </border>
    </dxf>
    <dxf>
      <border outline="0">
        <top style="thin">
          <color rgb="FF000000"/>
        </top>
      </border>
    </dxf>
    <dxf>
      <border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rgb="FF548235"/>
        <name val="Calibri"/>
        <family val="2"/>
        <scheme val="none"/>
      </font>
    </dxf>
    <dxf>
      <border outline="0">
        <bottom style="thin">
          <color rgb="FF000000"/>
        </bottom>
      </border>
    </dxf>
    <dxf>
      <font>
        <b val="0"/>
        <i val="0"/>
        <strike val="0"/>
        <condense val="0"/>
        <extend val="0"/>
        <outline val="0"/>
        <shadow val="0"/>
        <u val="none"/>
        <vertAlign val="baseline"/>
        <sz val="11"/>
        <color theme="9" tint="-0.249977111117893"/>
        <name val="Calibri"/>
        <family val="2"/>
        <scheme val="minor"/>
      </font>
      <border diagonalUp="0" diagonalDown="0" outline="0">
        <left style="thin">
          <color indexed="64"/>
        </left>
        <right style="thin">
          <color indexed="64"/>
        </right>
        <top/>
        <bottom/>
      </border>
    </dxf>
  </dxfs>
  <tableStyles count="0" defaultTableStyle="TableStyleMedium2" defaultPivotStyle="PivotStyleLight16"/>
  <colors>
    <mruColors>
      <color rgb="FF0000FF"/>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1.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chartsheet" Target="chartsheets/sheet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0.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chartsheet" Target="chartsheets/sheet1.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2.xml"/><Relationship Id="rId22" Type="http://schemas.openxmlformats.org/officeDocument/2006/relationships/customXml" Target="../customXml/item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1.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2.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3.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4.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5.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6.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17.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18.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19.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1.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2.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3.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4.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25.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26.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27.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28.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29.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1.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2.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3.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34.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35.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36.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37.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38.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39.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1.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42.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43.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44.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45.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46.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47.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48.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49.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3" Type="http://schemas.openxmlformats.org/officeDocument/2006/relationships/chartUserShapes" Target="../drawings/drawing10.xml"/><Relationship Id="rId2" Type="http://schemas.microsoft.com/office/2011/relationships/chartColorStyle" Target="colors56.xml"/><Relationship Id="rId1" Type="http://schemas.microsoft.com/office/2011/relationships/chartStyle" Target="style56.xml"/></Relationships>
</file>

<file path=xl/charts/_rels/chart51.xml.rels><?xml version="1.0" encoding="UTF-8" standalone="yes"?>
<Relationships xmlns="http://schemas.openxmlformats.org/package/2006/relationships"><Relationship Id="rId3" Type="http://schemas.openxmlformats.org/officeDocument/2006/relationships/chartUserShapes" Target="../drawings/drawing13.xml"/><Relationship Id="rId2" Type="http://schemas.microsoft.com/office/2011/relationships/chartColorStyle" Target="colors57.xml"/><Relationship Id="rId1" Type="http://schemas.microsoft.com/office/2011/relationships/chartStyle" Target="style57.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9.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Ex1.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Ex2.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Ex3.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Ex4.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Ex5.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Ex6.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800" b="0" i="0" baseline="0">
                <a:effectLst/>
              </a:rPr>
              <a:t>SRF OPS NCR Disposition Histogram</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'[1]NCR Data'!$B$24</c:f>
              <c:strCache>
                <c:ptCount val="1"/>
                <c:pt idx="0">
                  <c:v>AUP</c:v>
                </c:pt>
              </c:strCache>
            </c:strRef>
          </c:tx>
          <c:spPr>
            <a:solidFill>
              <a:schemeClr val="accent1"/>
            </a:solidFill>
            <a:ln>
              <a:noFill/>
            </a:ln>
            <a:effectLst/>
          </c:spPr>
          <c:invertIfNegative val="0"/>
          <c:cat>
            <c:strRef>
              <c:f>'[1]NCR Data'!$A$25:$A$28</c:f>
              <c:strCache>
                <c:ptCount val="4"/>
                <c:pt idx="0">
                  <c:v>UseAsIs</c:v>
                </c:pt>
                <c:pt idx="1">
                  <c:v>Conforming</c:v>
                </c:pt>
                <c:pt idx="2">
                  <c:v>Return to Vendor</c:v>
                </c:pt>
                <c:pt idx="3">
                  <c:v>Reject</c:v>
                </c:pt>
              </c:strCache>
            </c:strRef>
          </c:cat>
          <c:val>
            <c:numRef>
              <c:f>'[1]NCR Data'!$B$25:$B$28</c:f>
              <c:numCache>
                <c:formatCode>General</c:formatCode>
                <c:ptCount val="4"/>
                <c:pt idx="0">
                  <c:v>16</c:v>
                </c:pt>
              </c:numCache>
            </c:numRef>
          </c:val>
          <c:extLst>
            <c:ext xmlns:c16="http://schemas.microsoft.com/office/drawing/2014/chart" uri="{C3380CC4-5D6E-409C-BE32-E72D297353CC}">
              <c16:uniqueId val="{00000000-B4C2-4475-A077-21B6830DBB2D}"/>
            </c:ext>
          </c:extLst>
        </c:ser>
        <c:ser>
          <c:idx val="1"/>
          <c:order val="1"/>
          <c:tx>
            <c:strRef>
              <c:f>'[1]NCR Data'!$C$24</c:f>
              <c:strCache>
                <c:ptCount val="1"/>
                <c:pt idx="0">
                  <c:v>C100R</c:v>
                </c:pt>
              </c:strCache>
            </c:strRef>
          </c:tx>
          <c:spPr>
            <a:solidFill>
              <a:schemeClr val="accent2"/>
            </a:solidFill>
            <a:ln>
              <a:noFill/>
            </a:ln>
            <a:effectLst/>
          </c:spPr>
          <c:invertIfNegative val="0"/>
          <c:cat>
            <c:strRef>
              <c:f>'[1]NCR Data'!$A$25:$A$28</c:f>
              <c:strCache>
                <c:ptCount val="4"/>
                <c:pt idx="0">
                  <c:v>UseAsIs</c:v>
                </c:pt>
                <c:pt idx="1">
                  <c:v>Conforming</c:v>
                </c:pt>
                <c:pt idx="2">
                  <c:v>Return to Vendor</c:v>
                </c:pt>
                <c:pt idx="3">
                  <c:v>Reject</c:v>
                </c:pt>
              </c:strCache>
            </c:strRef>
          </c:cat>
          <c:val>
            <c:numRef>
              <c:f>'[1]NCR Data'!$C$25:$C$28</c:f>
              <c:numCache>
                <c:formatCode>General</c:formatCode>
                <c:ptCount val="4"/>
                <c:pt idx="0">
                  <c:v>154</c:v>
                </c:pt>
                <c:pt idx="1">
                  <c:v>29</c:v>
                </c:pt>
                <c:pt idx="3">
                  <c:v>3</c:v>
                </c:pt>
              </c:numCache>
            </c:numRef>
          </c:val>
          <c:extLst>
            <c:ext xmlns:c16="http://schemas.microsoft.com/office/drawing/2014/chart" uri="{C3380CC4-5D6E-409C-BE32-E72D297353CC}">
              <c16:uniqueId val="{00000001-B4C2-4475-A077-21B6830DBB2D}"/>
            </c:ext>
          </c:extLst>
        </c:ser>
        <c:ser>
          <c:idx val="2"/>
          <c:order val="2"/>
          <c:tx>
            <c:strRef>
              <c:f>'[1]NCR Data'!$D$24</c:f>
              <c:strCache>
                <c:ptCount val="1"/>
                <c:pt idx="0">
                  <c:v>ER5C</c:v>
                </c:pt>
              </c:strCache>
            </c:strRef>
          </c:tx>
          <c:spPr>
            <a:solidFill>
              <a:schemeClr val="accent3"/>
            </a:solidFill>
            <a:ln>
              <a:noFill/>
            </a:ln>
            <a:effectLst/>
          </c:spPr>
          <c:invertIfNegative val="0"/>
          <c:cat>
            <c:strRef>
              <c:f>'[1]NCR Data'!$A$25:$A$28</c:f>
              <c:strCache>
                <c:ptCount val="4"/>
                <c:pt idx="0">
                  <c:v>UseAsIs</c:v>
                </c:pt>
                <c:pt idx="1">
                  <c:v>Conforming</c:v>
                </c:pt>
                <c:pt idx="2">
                  <c:v>Return to Vendor</c:v>
                </c:pt>
                <c:pt idx="3">
                  <c:v>Reject</c:v>
                </c:pt>
              </c:strCache>
            </c:strRef>
          </c:cat>
          <c:val>
            <c:numRef>
              <c:f>'[1]NCR Data'!$D$25:$D$28</c:f>
              <c:numCache>
                <c:formatCode>General</c:formatCode>
                <c:ptCount val="4"/>
                <c:pt idx="0">
                  <c:v>1040</c:v>
                </c:pt>
                <c:pt idx="1">
                  <c:v>8</c:v>
                </c:pt>
                <c:pt idx="2">
                  <c:v>3</c:v>
                </c:pt>
                <c:pt idx="3">
                  <c:v>8</c:v>
                </c:pt>
              </c:numCache>
            </c:numRef>
          </c:val>
          <c:extLst>
            <c:ext xmlns:c16="http://schemas.microsoft.com/office/drawing/2014/chart" uri="{C3380CC4-5D6E-409C-BE32-E72D297353CC}">
              <c16:uniqueId val="{00000002-B4C2-4475-A077-21B6830DBB2D}"/>
            </c:ext>
          </c:extLst>
        </c:ser>
        <c:ser>
          <c:idx val="3"/>
          <c:order val="3"/>
          <c:tx>
            <c:strRef>
              <c:f>'[1]NCR Data'!$E$24</c:f>
              <c:strCache>
                <c:ptCount val="1"/>
                <c:pt idx="0">
                  <c:v>L2HE</c:v>
                </c:pt>
              </c:strCache>
            </c:strRef>
          </c:tx>
          <c:spPr>
            <a:solidFill>
              <a:schemeClr val="accent4"/>
            </a:solidFill>
            <a:ln>
              <a:noFill/>
            </a:ln>
            <a:effectLst/>
          </c:spPr>
          <c:invertIfNegative val="0"/>
          <c:cat>
            <c:strRef>
              <c:f>'[1]NCR Data'!$A$25:$A$28</c:f>
              <c:strCache>
                <c:ptCount val="4"/>
                <c:pt idx="0">
                  <c:v>UseAsIs</c:v>
                </c:pt>
                <c:pt idx="1">
                  <c:v>Conforming</c:v>
                </c:pt>
                <c:pt idx="2">
                  <c:v>Return to Vendor</c:v>
                </c:pt>
                <c:pt idx="3">
                  <c:v>Reject</c:v>
                </c:pt>
              </c:strCache>
            </c:strRef>
          </c:cat>
          <c:val>
            <c:numRef>
              <c:f>'[1]NCR Data'!$E$25:$E$28</c:f>
              <c:numCache>
                <c:formatCode>General</c:formatCode>
                <c:ptCount val="4"/>
                <c:pt idx="0">
                  <c:v>233</c:v>
                </c:pt>
                <c:pt idx="1">
                  <c:v>143</c:v>
                </c:pt>
                <c:pt idx="2">
                  <c:v>158</c:v>
                </c:pt>
                <c:pt idx="3">
                  <c:v>37</c:v>
                </c:pt>
              </c:numCache>
            </c:numRef>
          </c:val>
          <c:extLst>
            <c:ext xmlns:c16="http://schemas.microsoft.com/office/drawing/2014/chart" uri="{C3380CC4-5D6E-409C-BE32-E72D297353CC}">
              <c16:uniqueId val="{00000003-B4C2-4475-A077-21B6830DBB2D}"/>
            </c:ext>
          </c:extLst>
        </c:ser>
        <c:ser>
          <c:idx val="4"/>
          <c:order val="4"/>
          <c:tx>
            <c:strRef>
              <c:f>'[1]NCR Data'!$F$24</c:f>
              <c:strCache>
                <c:ptCount val="1"/>
                <c:pt idx="0">
                  <c:v>SNSPPU</c:v>
                </c:pt>
              </c:strCache>
            </c:strRef>
          </c:tx>
          <c:spPr>
            <a:solidFill>
              <a:schemeClr val="accent5"/>
            </a:solidFill>
            <a:ln>
              <a:noFill/>
            </a:ln>
            <a:effectLst/>
          </c:spPr>
          <c:invertIfNegative val="0"/>
          <c:dLbls>
            <c:dLbl>
              <c:idx val="0"/>
              <c:layout>
                <c:manualLayout>
                  <c:x val="-2.1536704671653771E-17"/>
                  <c:y val="-0.1746724890829694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4C2-4475-A077-21B6830DBB2D}"/>
                </c:ext>
              </c:extLst>
            </c:dLbl>
            <c:dLbl>
              <c:idx val="1"/>
              <c:layout>
                <c:manualLayout>
                  <c:x val="-4.3073409343307543E-17"/>
                  <c:y val="-9.898107714701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4C2-4475-A077-21B6830DBB2D}"/>
                </c:ext>
              </c:extLst>
            </c:dLbl>
            <c:dLbl>
              <c:idx val="2"/>
              <c:layout>
                <c:manualLayout>
                  <c:x val="0"/>
                  <c:y val="-0.1048034934497817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4C2-4475-A077-21B6830DBB2D}"/>
                </c:ext>
              </c:extLst>
            </c:dLbl>
            <c:dLbl>
              <c:idx val="3"/>
              <c:layout>
                <c:manualLayout>
                  <c:x val="-8.6146818686615086E-17"/>
                  <c:y val="-8.733624454148471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B4C2-4475-A077-21B6830DBB2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'[1]NCR Data'!$A$25:$A$28</c:f>
              <c:strCache>
                <c:ptCount val="4"/>
                <c:pt idx="0">
                  <c:v>UseAsIs</c:v>
                </c:pt>
                <c:pt idx="1">
                  <c:v>Conforming</c:v>
                </c:pt>
                <c:pt idx="2">
                  <c:v>Return to Vendor</c:v>
                </c:pt>
                <c:pt idx="3">
                  <c:v>Reject</c:v>
                </c:pt>
              </c:strCache>
            </c:strRef>
          </c:cat>
          <c:val>
            <c:numRef>
              <c:f>'[1]NCR Data'!$F$25:$F$28</c:f>
              <c:numCache>
                <c:formatCode>General</c:formatCode>
                <c:ptCount val="4"/>
                <c:pt idx="0">
                  <c:v>951</c:v>
                </c:pt>
                <c:pt idx="1">
                  <c:v>129</c:v>
                </c:pt>
                <c:pt idx="2">
                  <c:v>92</c:v>
                </c:pt>
                <c:pt idx="3">
                  <c:v>25</c:v>
                </c:pt>
              </c:numCache>
            </c:numRef>
          </c:val>
          <c:extLst>
            <c:ext xmlns:c16="http://schemas.microsoft.com/office/drawing/2014/chart" uri="{C3380CC4-5D6E-409C-BE32-E72D297353CC}">
              <c16:uniqueId val="{00000008-B4C2-4475-A077-21B6830DBB2D}"/>
            </c:ext>
          </c:extLst>
        </c:ser>
        <c:dLbls>
          <c:showLegendKey val="0"/>
          <c:showVal val="0"/>
          <c:showCatName val="0"/>
          <c:showSerName val="0"/>
          <c:showPercent val="0"/>
          <c:showBubbleSize val="0"/>
        </c:dLbls>
        <c:gapWidth val="150"/>
        <c:overlap val="100"/>
        <c:axId val="996376512"/>
        <c:axId val="761862544"/>
      </c:barChart>
      <c:catAx>
        <c:axId val="9963765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61862544"/>
        <c:crosses val="autoZero"/>
        <c:auto val="1"/>
        <c:lblAlgn val="ctr"/>
        <c:lblOffset val="100"/>
        <c:noMultiLvlLbl val="0"/>
      </c:catAx>
      <c:valAx>
        <c:axId val="76186254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9637651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SRFOPS</a:t>
            </a:r>
            <a:r>
              <a:rPr lang="en-US" baseline="0"/>
              <a:t> NCR Category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'MgmtReview Mtg  Data 14 Jan'!$C$5</c:f>
              <c:strCache>
                <c:ptCount val="1"/>
                <c:pt idx="0">
                  <c:v>AUPPS</c:v>
                </c:pt>
              </c:strCache>
            </c:strRef>
          </c:tx>
          <c:spPr>
            <a:solidFill>
              <a:schemeClr val="accent1"/>
            </a:solidFill>
            <a:ln>
              <a:noFill/>
            </a:ln>
            <a:effectLst/>
          </c:spPr>
          <c:invertIfNegative val="0"/>
          <c:cat>
            <c:strRef>
              <c:f>'MgmtReview Mtg  Data 14 Jan'!$A$6:$A$28</c:f>
              <c:strCache>
                <c:ptCount val="22"/>
                <c:pt idx="0">
                  <c:v>Dimensional</c:v>
                </c:pt>
                <c:pt idx="1">
                  <c:v>Other</c:v>
                </c:pt>
                <c:pt idx="2">
                  <c:v>Scratches</c:v>
                </c:pt>
                <c:pt idx="3">
                  <c:v>Dings</c:v>
                </c:pt>
                <c:pt idx="4">
                  <c:v>VTARFPerformance</c:v>
                </c:pt>
                <c:pt idx="5">
                  <c:v>RFTestFailure</c:v>
                </c:pt>
                <c:pt idx="6">
                  <c:v>Roughness</c:v>
                </c:pt>
                <c:pt idx="7">
                  <c:v>Stains</c:v>
                </c:pt>
                <c:pt idx="8">
                  <c:v>CMTRFPerformance</c:v>
                </c:pt>
                <c:pt idx="9">
                  <c:v>Plating</c:v>
                </c:pt>
                <c:pt idx="10">
                  <c:v>Vacuum</c:v>
                </c:pt>
                <c:pt idx="11">
                  <c:v>Mechanical</c:v>
                </c:pt>
                <c:pt idx="12">
                  <c:v>LeakTestFailure</c:v>
                </c:pt>
                <c:pt idx="13">
                  <c:v>Oxidation</c:v>
                </c:pt>
                <c:pt idx="14">
                  <c:v>Residues</c:v>
                </c:pt>
                <c:pt idx="15">
                  <c:v>Instrumentation</c:v>
                </c:pt>
                <c:pt idx="16">
                  <c:v>InspectionFailure</c:v>
                </c:pt>
                <c:pt idx="17">
                  <c:v>ShippingDamage</c:v>
                </c:pt>
                <c:pt idx="18">
                  <c:v>RFCMTF</c:v>
                </c:pt>
                <c:pt idx="19">
                  <c:v>Parallelism</c:v>
                </c:pt>
                <c:pt idx="20">
                  <c:v>Flatness</c:v>
                </c:pt>
                <c:pt idx="21">
                  <c:v>Delamination</c:v>
                </c:pt>
              </c:strCache>
            </c:strRef>
          </c:cat>
          <c:val>
            <c:numRef>
              <c:f>'MgmtReview Mtg  Data 14 Jan'!$C$6:$C$28</c:f>
              <c:numCache>
                <c:formatCode>General</c:formatCode>
                <c:ptCount val="23"/>
                <c:pt idx="0">
                  <c:v>86</c:v>
                </c:pt>
                <c:pt idx="1">
                  <c:v>8</c:v>
                </c:pt>
                <c:pt idx="2">
                  <c:v>4</c:v>
                </c:pt>
                <c:pt idx="3">
                  <c:v>15</c:v>
                </c:pt>
                <c:pt idx="19">
                  <c:v>1</c:v>
                </c:pt>
              </c:numCache>
            </c:numRef>
          </c:val>
          <c:extLst>
            <c:ext xmlns:c16="http://schemas.microsoft.com/office/drawing/2014/chart" uri="{C3380CC4-5D6E-409C-BE32-E72D297353CC}">
              <c16:uniqueId val="{00000000-27C6-4413-AD33-89100797E655}"/>
            </c:ext>
          </c:extLst>
        </c:ser>
        <c:ser>
          <c:idx val="1"/>
          <c:order val="1"/>
          <c:tx>
            <c:strRef>
              <c:f>'QualReview Mtg  Data 06May24'!#REF!</c:f>
              <c:strCache>
                <c:ptCount val="1"/>
                <c:pt idx="0">
                  <c:v>#REF!</c:v>
                </c:pt>
              </c:strCache>
            </c:strRef>
          </c:tx>
          <c:spPr>
            <a:solidFill>
              <a:schemeClr val="accent2"/>
            </a:solidFill>
            <a:ln>
              <a:noFill/>
            </a:ln>
            <a:effectLst/>
          </c:spPr>
          <c:invertIfNegative val="0"/>
          <c:cat>
            <c:strRef>
              <c:f>'MgmtReview Mtg  Data 14 Jan'!$A$6:$A$28</c:f>
              <c:strCache>
                <c:ptCount val="22"/>
                <c:pt idx="0">
                  <c:v>Dimensional</c:v>
                </c:pt>
                <c:pt idx="1">
                  <c:v>Other</c:v>
                </c:pt>
                <c:pt idx="2">
                  <c:v>Scratches</c:v>
                </c:pt>
                <c:pt idx="3">
                  <c:v>Dings</c:v>
                </c:pt>
                <c:pt idx="4">
                  <c:v>VTARFPerformance</c:v>
                </c:pt>
                <c:pt idx="5">
                  <c:v>RFTestFailure</c:v>
                </c:pt>
                <c:pt idx="6">
                  <c:v>Roughness</c:v>
                </c:pt>
                <c:pt idx="7">
                  <c:v>Stains</c:v>
                </c:pt>
                <c:pt idx="8">
                  <c:v>CMTRFPerformance</c:v>
                </c:pt>
                <c:pt idx="9">
                  <c:v>Plating</c:v>
                </c:pt>
                <c:pt idx="10">
                  <c:v>Vacuum</c:v>
                </c:pt>
                <c:pt idx="11">
                  <c:v>Mechanical</c:v>
                </c:pt>
                <c:pt idx="12">
                  <c:v>LeakTestFailure</c:v>
                </c:pt>
                <c:pt idx="13">
                  <c:v>Oxidation</c:v>
                </c:pt>
                <c:pt idx="14">
                  <c:v>Residues</c:v>
                </c:pt>
                <c:pt idx="15">
                  <c:v>Instrumentation</c:v>
                </c:pt>
                <c:pt idx="16">
                  <c:v>InspectionFailure</c:v>
                </c:pt>
                <c:pt idx="17">
                  <c:v>ShippingDamage</c:v>
                </c:pt>
                <c:pt idx="18">
                  <c:v>RFCMTF</c:v>
                </c:pt>
                <c:pt idx="19">
                  <c:v>Parallelism</c:v>
                </c:pt>
                <c:pt idx="20">
                  <c:v>Flatness</c:v>
                </c:pt>
                <c:pt idx="21">
                  <c:v>Delamination</c:v>
                </c:pt>
              </c:strCache>
            </c:strRef>
          </c:cat>
          <c:val>
            <c:numRef>
              <c:f>'MgmtReview Mtg  Data 14 Jan'!$D$6:$D$28</c:f>
              <c:numCache>
                <c:formatCode>General</c:formatCode>
                <c:ptCount val="23"/>
                <c:pt idx="0">
                  <c:v>39</c:v>
                </c:pt>
                <c:pt idx="1">
                  <c:v>5</c:v>
                </c:pt>
                <c:pt idx="2">
                  <c:v>15</c:v>
                </c:pt>
                <c:pt idx="3">
                  <c:v>11</c:v>
                </c:pt>
                <c:pt idx="4">
                  <c:v>22</c:v>
                </c:pt>
                <c:pt idx="5">
                  <c:v>14</c:v>
                </c:pt>
                <c:pt idx="6">
                  <c:v>3</c:v>
                </c:pt>
                <c:pt idx="7">
                  <c:v>15</c:v>
                </c:pt>
                <c:pt idx="8">
                  <c:v>2</c:v>
                </c:pt>
                <c:pt idx="9">
                  <c:v>8</c:v>
                </c:pt>
                <c:pt idx="10">
                  <c:v>2</c:v>
                </c:pt>
                <c:pt idx="11">
                  <c:v>0</c:v>
                </c:pt>
                <c:pt idx="12">
                  <c:v>3</c:v>
                </c:pt>
                <c:pt idx="13">
                  <c:v>0</c:v>
                </c:pt>
                <c:pt idx="14">
                  <c:v>4</c:v>
                </c:pt>
                <c:pt idx="15">
                  <c:v>4</c:v>
                </c:pt>
                <c:pt idx="16">
                  <c:v>1</c:v>
                </c:pt>
                <c:pt idx="17">
                  <c:v>1</c:v>
                </c:pt>
                <c:pt idx="18">
                  <c:v>1</c:v>
                </c:pt>
                <c:pt idx="19">
                  <c:v>0</c:v>
                </c:pt>
                <c:pt idx="20">
                  <c:v>1</c:v>
                </c:pt>
                <c:pt idx="21">
                  <c:v>0</c:v>
                </c:pt>
              </c:numCache>
            </c:numRef>
          </c:val>
          <c:extLst>
            <c:ext xmlns:c16="http://schemas.microsoft.com/office/drawing/2014/chart" uri="{C3380CC4-5D6E-409C-BE32-E72D297353CC}">
              <c16:uniqueId val="{00000001-27C6-4413-AD33-89100797E655}"/>
            </c:ext>
          </c:extLst>
        </c:ser>
        <c:ser>
          <c:idx val="2"/>
          <c:order val="2"/>
          <c:tx>
            <c:strRef>
              <c:f>'MgmtReview Mtg  Data 14 Jan'!$E$5</c:f>
              <c:strCache>
                <c:ptCount val="1"/>
                <c:pt idx="0">
                  <c:v>ER5C</c:v>
                </c:pt>
              </c:strCache>
            </c:strRef>
          </c:tx>
          <c:spPr>
            <a:solidFill>
              <a:schemeClr val="accent3"/>
            </a:solidFill>
            <a:ln>
              <a:noFill/>
            </a:ln>
            <a:effectLst/>
          </c:spPr>
          <c:invertIfNegative val="0"/>
          <c:cat>
            <c:strRef>
              <c:f>'MgmtReview Mtg  Data 14 Jan'!$A$6:$A$28</c:f>
              <c:strCache>
                <c:ptCount val="22"/>
                <c:pt idx="0">
                  <c:v>Dimensional</c:v>
                </c:pt>
                <c:pt idx="1">
                  <c:v>Other</c:v>
                </c:pt>
                <c:pt idx="2">
                  <c:v>Scratches</c:v>
                </c:pt>
                <c:pt idx="3">
                  <c:v>Dings</c:v>
                </c:pt>
                <c:pt idx="4">
                  <c:v>VTARFPerformance</c:v>
                </c:pt>
                <c:pt idx="5">
                  <c:v>RFTestFailure</c:v>
                </c:pt>
                <c:pt idx="6">
                  <c:v>Roughness</c:v>
                </c:pt>
                <c:pt idx="7">
                  <c:v>Stains</c:v>
                </c:pt>
                <c:pt idx="8">
                  <c:v>CMTRFPerformance</c:v>
                </c:pt>
                <c:pt idx="9">
                  <c:v>Plating</c:v>
                </c:pt>
                <c:pt idx="10">
                  <c:v>Vacuum</c:v>
                </c:pt>
                <c:pt idx="11">
                  <c:v>Mechanical</c:v>
                </c:pt>
                <c:pt idx="12">
                  <c:v>LeakTestFailure</c:v>
                </c:pt>
                <c:pt idx="13">
                  <c:v>Oxidation</c:v>
                </c:pt>
                <c:pt idx="14">
                  <c:v>Residues</c:v>
                </c:pt>
                <c:pt idx="15">
                  <c:v>Instrumentation</c:v>
                </c:pt>
                <c:pt idx="16">
                  <c:v>InspectionFailure</c:v>
                </c:pt>
                <c:pt idx="17">
                  <c:v>ShippingDamage</c:v>
                </c:pt>
                <c:pt idx="18">
                  <c:v>RFCMTF</c:v>
                </c:pt>
                <c:pt idx="19">
                  <c:v>Parallelism</c:v>
                </c:pt>
                <c:pt idx="20">
                  <c:v>Flatness</c:v>
                </c:pt>
                <c:pt idx="21">
                  <c:v>Delamination</c:v>
                </c:pt>
              </c:strCache>
            </c:strRef>
          </c:cat>
          <c:val>
            <c:numRef>
              <c:f>'MgmtReview Mtg  Data 14 Jan'!$E$28</c:f>
              <c:numCache>
                <c:formatCode>General</c:formatCode>
                <c:ptCount val="1"/>
              </c:numCache>
            </c:numRef>
          </c:val>
          <c:extLst>
            <c:ext xmlns:c16="http://schemas.microsoft.com/office/drawing/2014/chart" uri="{C3380CC4-5D6E-409C-BE32-E72D297353CC}">
              <c16:uniqueId val="{00000002-27C6-4413-AD33-89100797E655}"/>
            </c:ext>
          </c:extLst>
        </c:ser>
        <c:ser>
          <c:idx val="3"/>
          <c:order val="3"/>
          <c:tx>
            <c:strRef>
              <c:f>'MgmtReview Mtg  Data 14 Jan'!$F$5</c:f>
              <c:strCache>
                <c:ptCount val="1"/>
                <c:pt idx="0">
                  <c:v>L2HE</c:v>
                </c:pt>
              </c:strCache>
            </c:strRef>
          </c:tx>
          <c:spPr>
            <a:solidFill>
              <a:schemeClr val="accent4"/>
            </a:solidFill>
            <a:ln>
              <a:noFill/>
            </a:ln>
            <a:effectLst/>
          </c:spPr>
          <c:invertIfNegative val="0"/>
          <c:cat>
            <c:strRef>
              <c:f>'MgmtReview Mtg  Data 14 Jan'!$A$6:$A$28</c:f>
              <c:strCache>
                <c:ptCount val="22"/>
                <c:pt idx="0">
                  <c:v>Dimensional</c:v>
                </c:pt>
                <c:pt idx="1">
                  <c:v>Other</c:v>
                </c:pt>
                <c:pt idx="2">
                  <c:v>Scratches</c:v>
                </c:pt>
                <c:pt idx="3">
                  <c:v>Dings</c:v>
                </c:pt>
                <c:pt idx="4">
                  <c:v>VTARFPerformance</c:v>
                </c:pt>
                <c:pt idx="5">
                  <c:v>RFTestFailure</c:v>
                </c:pt>
                <c:pt idx="6">
                  <c:v>Roughness</c:v>
                </c:pt>
                <c:pt idx="7">
                  <c:v>Stains</c:v>
                </c:pt>
                <c:pt idx="8">
                  <c:v>CMTRFPerformance</c:v>
                </c:pt>
                <c:pt idx="9">
                  <c:v>Plating</c:v>
                </c:pt>
                <c:pt idx="10">
                  <c:v>Vacuum</c:v>
                </c:pt>
                <c:pt idx="11">
                  <c:v>Mechanical</c:v>
                </c:pt>
                <c:pt idx="12">
                  <c:v>LeakTestFailure</c:v>
                </c:pt>
                <c:pt idx="13">
                  <c:v>Oxidation</c:v>
                </c:pt>
                <c:pt idx="14">
                  <c:v>Residues</c:v>
                </c:pt>
                <c:pt idx="15">
                  <c:v>Instrumentation</c:v>
                </c:pt>
                <c:pt idx="16">
                  <c:v>InspectionFailure</c:v>
                </c:pt>
                <c:pt idx="17">
                  <c:v>ShippingDamage</c:v>
                </c:pt>
                <c:pt idx="18">
                  <c:v>RFCMTF</c:v>
                </c:pt>
                <c:pt idx="19">
                  <c:v>Parallelism</c:v>
                </c:pt>
                <c:pt idx="20">
                  <c:v>Flatness</c:v>
                </c:pt>
                <c:pt idx="21">
                  <c:v>Delamination</c:v>
                </c:pt>
              </c:strCache>
            </c:strRef>
          </c:cat>
          <c:val>
            <c:numRef>
              <c:f>'MgmtReview Mtg  Data 14 Jan'!$F$28</c:f>
              <c:numCache>
                <c:formatCode>General</c:formatCode>
                <c:ptCount val="1"/>
              </c:numCache>
            </c:numRef>
          </c:val>
          <c:extLst>
            <c:ext xmlns:c16="http://schemas.microsoft.com/office/drawing/2014/chart" uri="{C3380CC4-5D6E-409C-BE32-E72D297353CC}">
              <c16:uniqueId val="{00000003-27C6-4413-AD33-89100797E655}"/>
            </c:ext>
          </c:extLst>
        </c:ser>
        <c:ser>
          <c:idx val="4"/>
          <c:order val="4"/>
          <c:tx>
            <c:strRef>
              <c:f>'MgmtReview Mtg  Data 14 Jan'!$G$5</c:f>
              <c:strCache>
                <c:ptCount val="1"/>
                <c:pt idx="0">
                  <c:v>SNSPPU</c:v>
                </c:pt>
              </c:strCache>
            </c:strRef>
          </c:tx>
          <c:spPr>
            <a:solidFill>
              <a:schemeClr val="accent5"/>
            </a:solidFill>
            <a:ln>
              <a:noFill/>
            </a:ln>
            <a:effectLst/>
          </c:spPr>
          <c:invertIfNegative val="0"/>
          <c:cat>
            <c:strRef>
              <c:f>'MgmtReview Mtg  Data 14 Jan'!$A$6:$A$28</c:f>
              <c:strCache>
                <c:ptCount val="22"/>
                <c:pt idx="0">
                  <c:v>Dimensional</c:v>
                </c:pt>
                <c:pt idx="1">
                  <c:v>Other</c:v>
                </c:pt>
                <c:pt idx="2">
                  <c:v>Scratches</c:v>
                </c:pt>
                <c:pt idx="3">
                  <c:v>Dings</c:v>
                </c:pt>
                <c:pt idx="4">
                  <c:v>VTARFPerformance</c:v>
                </c:pt>
                <c:pt idx="5">
                  <c:v>RFTestFailure</c:v>
                </c:pt>
                <c:pt idx="6">
                  <c:v>Roughness</c:v>
                </c:pt>
                <c:pt idx="7">
                  <c:v>Stains</c:v>
                </c:pt>
                <c:pt idx="8">
                  <c:v>CMTRFPerformance</c:v>
                </c:pt>
                <c:pt idx="9">
                  <c:v>Plating</c:v>
                </c:pt>
                <c:pt idx="10">
                  <c:v>Vacuum</c:v>
                </c:pt>
                <c:pt idx="11">
                  <c:v>Mechanical</c:v>
                </c:pt>
                <c:pt idx="12">
                  <c:v>LeakTestFailure</c:v>
                </c:pt>
                <c:pt idx="13">
                  <c:v>Oxidation</c:v>
                </c:pt>
                <c:pt idx="14">
                  <c:v>Residues</c:v>
                </c:pt>
                <c:pt idx="15">
                  <c:v>Instrumentation</c:v>
                </c:pt>
                <c:pt idx="16">
                  <c:v>InspectionFailure</c:v>
                </c:pt>
                <c:pt idx="17">
                  <c:v>ShippingDamage</c:v>
                </c:pt>
                <c:pt idx="18">
                  <c:v>RFCMTF</c:v>
                </c:pt>
                <c:pt idx="19">
                  <c:v>Parallelism</c:v>
                </c:pt>
                <c:pt idx="20">
                  <c:v>Flatness</c:v>
                </c:pt>
                <c:pt idx="21">
                  <c:v>Delamination</c:v>
                </c:pt>
              </c:strCache>
            </c:strRef>
          </c:cat>
          <c:val>
            <c:numRef>
              <c:f>'MgmtReview Mtg  Data 14 Jan'!$G$28</c:f>
              <c:numCache>
                <c:formatCode>General</c:formatCode>
                <c:ptCount val="1"/>
              </c:numCache>
            </c:numRef>
          </c:val>
          <c:extLst>
            <c:ext xmlns:c16="http://schemas.microsoft.com/office/drawing/2014/chart" uri="{C3380CC4-5D6E-409C-BE32-E72D297353CC}">
              <c16:uniqueId val="{00000004-27C6-4413-AD33-89100797E655}"/>
            </c:ext>
          </c:extLst>
        </c:ser>
        <c:dLbls>
          <c:showLegendKey val="0"/>
          <c:showVal val="0"/>
          <c:showCatName val="0"/>
          <c:showSerName val="0"/>
          <c:showPercent val="0"/>
          <c:showBubbleSize val="0"/>
        </c:dLbls>
        <c:gapWidth val="150"/>
        <c:overlap val="100"/>
        <c:axId val="368313512"/>
        <c:axId val="368308920"/>
      </c:barChart>
      <c:catAx>
        <c:axId val="3683135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68308920"/>
        <c:crosses val="autoZero"/>
        <c:auto val="1"/>
        <c:lblAlgn val="ctr"/>
        <c:lblOffset val="100"/>
        <c:noMultiLvlLbl val="0"/>
      </c:catAx>
      <c:valAx>
        <c:axId val="36830892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6831351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SRFOPS NCR Initial &amp; Final</a:t>
            </a:r>
            <a:r>
              <a:rPr lang="en-US" baseline="0"/>
              <a:t> Disposition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'MgmtReview Mtg  Data 14 Jan'!$C$34</c:f>
              <c:strCache>
                <c:ptCount val="1"/>
                <c:pt idx="0">
                  <c:v>AUPPS</c:v>
                </c:pt>
              </c:strCache>
            </c:strRef>
          </c:tx>
          <c:spPr>
            <a:solidFill>
              <a:schemeClr val="accent1"/>
            </a:solidFill>
            <a:ln>
              <a:noFill/>
            </a:ln>
            <a:effectLst/>
          </c:spPr>
          <c:invertIfNegative val="0"/>
          <c:cat>
            <c:strRef>
              <c:f>'MgmtReview Mtg  Data 14 Jan'!$A$35:$A$40</c:f>
              <c:strCache>
                <c:ptCount val="6"/>
                <c:pt idx="0">
                  <c:v>UseAsIs</c:v>
                </c:pt>
                <c:pt idx="1">
                  <c:v>Conforming</c:v>
                </c:pt>
                <c:pt idx="2">
                  <c:v>Return to Vendor</c:v>
                </c:pt>
                <c:pt idx="3">
                  <c:v>Reject</c:v>
                </c:pt>
                <c:pt idx="4">
                  <c:v>Hold Modify</c:v>
                </c:pt>
                <c:pt idx="5">
                  <c:v>Hold Remeasure </c:v>
                </c:pt>
              </c:strCache>
            </c:strRef>
          </c:cat>
          <c:val>
            <c:numRef>
              <c:f>'MgmtReview Mtg  Data 14 Jan'!$C$35:$C$40</c:f>
              <c:numCache>
                <c:formatCode>General</c:formatCode>
                <c:ptCount val="6"/>
                <c:pt idx="0">
                  <c:v>469</c:v>
                </c:pt>
                <c:pt idx="1">
                  <c:v>185</c:v>
                </c:pt>
                <c:pt idx="3">
                  <c:v>89</c:v>
                </c:pt>
                <c:pt idx="4">
                  <c:v>215</c:v>
                </c:pt>
              </c:numCache>
            </c:numRef>
          </c:val>
          <c:extLst>
            <c:ext xmlns:c16="http://schemas.microsoft.com/office/drawing/2014/chart" uri="{C3380CC4-5D6E-409C-BE32-E72D297353CC}">
              <c16:uniqueId val="{00000000-E138-4388-B13E-DE5393066277}"/>
            </c:ext>
          </c:extLst>
        </c:ser>
        <c:ser>
          <c:idx val="1"/>
          <c:order val="1"/>
          <c:tx>
            <c:strRef>
              <c:f>'MgmtReview Mtg  Data 14 Jan'!$D$34</c:f>
              <c:strCache>
                <c:ptCount val="1"/>
                <c:pt idx="0">
                  <c:v>C100R</c:v>
                </c:pt>
              </c:strCache>
            </c:strRef>
          </c:tx>
          <c:spPr>
            <a:solidFill>
              <a:schemeClr val="accent2"/>
            </a:solidFill>
            <a:ln>
              <a:noFill/>
            </a:ln>
            <a:effectLst/>
          </c:spPr>
          <c:invertIfNegative val="0"/>
          <c:cat>
            <c:strRef>
              <c:f>'MgmtReview Mtg  Data 14 Jan'!$A$35:$A$40</c:f>
              <c:strCache>
                <c:ptCount val="6"/>
                <c:pt idx="0">
                  <c:v>UseAsIs</c:v>
                </c:pt>
                <c:pt idx="1">
                  <c:v>Conforming</c:v>
                </c:pt>
                <c:pt idx="2">
                  <c:v>Return to Vendor</c:v>
                </c:pt>
                <c:pt idx="3">
                  <c:v>Reject</c:v>
                </c:pt>
                <c:pt idx="4">
                  <c:v>Hold Modify</c:v>
                </c:pt>
                <c:pt idx="5">
                  <c:v>Hold Remeasure </c:v>
                </c:pt>
              </c:strCache>
            </c:strRef>
          </c:cat>
          <c:val>
            <c:numRef>
              <c:f>'MgmtReview Mtg  Data 14 Jan'!$D$35:$D$40</c:f>
              <c:numCache>
                <c:formatCode>General</c:formatCode>
                <c:ptCount val="6"/>
                <c:pt idx="0">
                  <c:v>243</c:v>
                </c:pt>
                <c:pt idx="1">
                  <c:v>34</c:v>
                </c:pt>
                <c:pt idx="3">
                  <c:v>4</c:v>
                </c:pt>
                <c:pt idx="4">
                  <c:v>63</c:v>
                </c:pt>
                <c:pt idx="5">
                  <c:v>11</c:v>
                </c:pt>
              </c:numCache>
            </c:numRef>
          </c:val>
          <c:extLst>
            <c:ext xmlns:c16="http://schemas.microsoft.com/office/drawing/2014/chart" uri="{C3380CC4-5D6E-409C-BE32-E72D297353CC}">
              <c16:uniqueId val="{00000001-E138-4388-B13E-DE5393066277}"/>
            </c:ext>
          </c:extLst>
        </c:ser>
        <c:ser>
          <c:idx val="2"/>
          <c:order val="2"/>
          <c:tx>
            <c:strRef>
              <c:f>'MgmtReview Mtg  Data 14 Jan'!$E$34</c:f>
              <c:strCache>
                <c:ptCount val="1"/>
                <c:pt idx="0">
                  <c:v>ER5C</c:v>
                </c:pt>
              </c:strCache>
            </c:strRef>
          </c:tx>
          <c:spPr>
            <a:solidFill>
              <a:schemeClr val="accent3"/>
            </a:solidFill>
            <a:ln>
              <a:noFill/>
            </a:ln>
            <a:effectLst/>
          </c:spPr>
          <c:invertIfNegative val="0"/>
          <c:cat>
            <c:strRef>
              <c:f>'MgmtReview Mtg  Data 14 Jan'!$A$35:$A$40</c:f>
              <c:strCache>
                <c:ptCount val="6"/>
                <c:pt idx="0">
                  <c:v>UseAsIs</c:v>
                </c:pt>
                <c:pt idx="1">
                  <c:v>Conforming</c:v>
                </c:pt>
                <c:pt idx="2">
                  <c:v>Return to Vendor</c:v>
                </c:pt>
                <c:pt idx="3">
                  <c:v>Reject</c:v>
                </c:pt>
                <c:pt idx="4">
                  <c:v>Hold Modify</c:v>
                </c:pt>
                <c:pt idx="5">
                  <c:v>Hold Remeasure </c:v>
                </c:pt>
              </c:strCache>
            </c:strRef>
          </c:cat>
          <c:val>
            <c:numRef>
              <c:f>'MgmtReview Mtg  Data 14 Jan'!$E$35:$E$40</c:f>
              <c:numCache>
                <c:formatCode>General</c:formatCode>
                <c:ptCount val="6"/>
                <c:pt idx="0">
                  <c:v>1355</c:v>
                </c:pt>
                <c:pt idx="1">
                  <c:v>71</c:v>
                </c:pt>
                <c:pt idx="2">
                  <c:v>3</c:v>
                </c:pt>
                <c:pt idx="3">
                  <c:v>15</c:v>
                </c:pt>
                <c:pt idx="4">
                  <c:v>240</c:v>
                </c:pt>
                <c:pt idx="5">
                  <c:v>30</c:v>
                </c:pt>
              </c:numCache>
            </c:numRef>
          </c:val>
          <c:extLst>
            <c:ext xmlns:c16="http://schemas.microsoft.com/office/drawing/2014/chart" uri="{C3380CC4-5D6E-409C-BE32-E72D297353CC}">
              <c16:uniqueId val="{00000002-E138-4388-B13E-DE5393066277}"/>
            </c:ext>
          </c:extLst>
        </c:ser>
        <c:ser>
          <c:idx val="3"/>
          <c:order val="3"/>
          <c:tx>
            <c:strRef>
              <c:f>'MgmtReview Mtg  Data 14 Jan'!$F$34</c:f>
              <c:strCache>
                <c:ptCount val="1"/>
                <c:pt idx="0">
                  <c:v>L2HE</c:v>
                </c:pt>
              </c:strCache>
            </c:strRef>
          </c:tx>
          <c:spPr>
            <a:solidFill>
              <a:schemeClr val="accent4"/>
            </a:solidFill>
            <a:ln>
              <a:noFill/>
            </a:ln>
            <a:effectLst/>
          </c:spPr>
          <c:invertIfNegative val="0"/>
          <c:cat>
            <c:strRef>
              <c:f>'MgmtReview Mtg  Data 14 Jan'!$A$35:$A$40</c:f>
              <c:strCache>
                <c:ptCount val="6"/>
                <c:pt idx="0">
                  <c:v>UseAsIs</c:v>
                </c:pt>
                <c:pt idx="1">
                  <c:v>Conforming</c:v>
                </c:pt>
                <c:pt idx="2">
                  <c:v>Return to Vendor</c:v>
                </c:pt>
                <c:pt idx="3">
                  <c:v>Reject</c:v>
                </c:pt>
                <c:pt idx="4">
                  <c:v>Hold Modify</c:v>
                </c:pt>
                <c:pt idx="5">
                  <c:v>Hold Remeasure </c:v>
                </c:pt>
              </c:strCache>
            </c:strRef>
          </c:cat>
          <c:val>
            <c:numRef>
              <c:f>'MgmtReview Mtg  Data 14 Jan'!$F$35:$F$40</c:f>
              <c:numCache>
                <c:formatCode>General</c:formatCode>
                <c:ptCount val="6"/>
                <c:pt idx="0">
                  <c:v>525</c:v>
                </c:pt>
                <c:pt idx="1">
                  <c:v>255</c:v>
                </c:pt>
                <c:pt idx="2">
                  <c:v>222</c:v>
                </c:pt>
                <c:pt idx="3">
                  <c:v>74</c:v>
                </c:pt>
                <c:pt idx="4">
                  <c:v>270</c:v>
                </c:pt>
                <c:pt idx="5">
                  <c:v>112</c:v>
                </c:pt>
              </c:numCache>
            </c:numRef>
          </c:val>
          <c:extLst>
            <c:ext xmlns:c16="http://schemas.microsoft.com/office/drawing/2014/chart" uri="{C3380CC4-5D6E-409C-BE32-E72D297353CC}">
              <c16:uniqueId val="{00000003-E138-4388-B13E-DE5393066277}"/>
            </c:ext>
          </c:extLst>
        </c:ser>
        <c:ser>
          <c:idx val="4"/>
          <c:order val="4"/>
          <c:tx>
            <c:strRef>
              <c:f>'MgmtReview Mtg  Data 14 Jan'!$G$34</c:f>
              <c:strCache>
                <c:ptCount val="1"/>
                <c:pt idx="0">
                  <c:v>SNSPPU</c:v>
                </c:pt>
              </c:strCache>
            </c:strRef>
          </c:tx>
          <c:spPr>
            <a:solidFill>
              <a:schemeClr val="accent5"/>
            </a:solidFill>
            <a:ln>
              <a:noFill/>
            </a:ln>
            <a:effectLst/>
          </c:spPr>
          <c:invertIfNegative val="0"/>
          <c:cat>
            <c:strRef>
              <c:f>'MgmtReview Mtg  Data 14 Jan'!$A$35:$A$40</c:f>
              <c:strCache>
                <c:ptCount val="6"/>
                <c:pt idx="0">
                  <c:v>UseAsIs</c:v>
                </c:pt>
                <c:pt idx="1">
                  <c:v>Conforming</c:v>
                </c:pt>
                <c:pt idx="2">
                  <c:v>Return to Vendor</c:v>
                </c:pt>
                <c:pt idx="3">
                  <c:v>Reject</c:v>
                </c:pt>
                <c:pt idx="4">
                  <c:v>Hold Modify</c:v>
                </c:pt>
                <c:pt idx="5">
                  <c:v>Hold Remeasure </c:v>
                </c:pt>
              </c:strCache>
            </c:strRef>
          </c:cat>
          <c:val>
            <c:numRef>
              <c:f>'MgmtReview Mtg  Data 14 Jan'!$G$35:$G$40</c:f>
              <c:numCache>
                <c:formatCode>General</c:formatCode>
                <c:ptCount val="6"/>
                <c:pt idx="0">
                  <c:v>1222</c:v>
                </c:pt>
                <c:pt idx="1">
                  <c:v>153</c:v>
                </c:pt>
                <c:pt idx="2">
                  <c:v>92</c:v>
                </c:pt>
                <c:pt idx="3">
                  <c:v>26</c:v>
                </c:pt>
                <c:pt idx="4">
                  <c:v>462</c:v>
                </c:pt>
                <c:pt idx="5">
                  <c:v>65</c:v>
                </c:pt>
              </c:numCache>
            </c:numRef>
          </c:val>
          <c:extLst>
            <c:ext xmlns:c16="http://schemas.microsoft.com/office/drawing/2014/chart" uri="{C3380CC4-5D6E-409C-BE32-E72D297353CC}">
              <c16:uniqueId val="{00000004-E138-4388-B13E-DE5393066277}"/>
            </c:ext>
          </c:extLst>
        </c:ser>
        <c:dLbls>
          <c:showLegendKey val="0"/>
          <c:showVal val="0"/>
          <c:showCatName val="0"/>
          <c:showSerName val="0"/>
          <c:showPercent val="0"/>
          <c:showBubbleSize val="0"/>
        </c:dLbls>
        <c:gapWidth val="150"/>
        <c:overlap val="100"/>
        <c:axId val="398302016"/>
        <c:axId val="398295456"/>
      </c:barChart>
      <c:catAx>
        <c:axId val="398302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8295456"/>
        <c:crosses val="autoZero"/>
        <c:auto val="1"/>
        <c:lblAlgn val="ctr"/>
        <c:lblOffset val="100"/>
        <c:noMultiLvlLbl val="0"/>
      </c:catAx>
      <c:valAx>
        <c:axId val="39829545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830201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NCR Closure</a:t>
            </a:r>
            <a:r>
              <a:rPr lang="en-US" baseline="0"/>
              <a:t> by Project </a:t>
            </a:r>
            <a:endParaRPr lang="en-US"/>
          </a:p>
        </c:rich>
      </c:tx>
      <c:layout>
        <c:manualLayout>
          <c:xMode val="edge"/>
          <c:yMode val="edge"/>
          <c:x val="0.33105043683102592"/>
          <c:y val="2.7679921304748667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'MgmtReview Mtg  Data 14 Jan'!$B$53</c:f>
              <c:strCache>
                <c:ptCount val="1"/>
                <c:pt idx="0">
                  <c:v>&lt;2 wks</c:v>
                </c:pt>
              </c:strCache>
            </c:strRef>
          </c:tx>
          <c:spPr>
            <a:solidFill>
              <a:schemeClr val="accent1"/>
            </a:solidFill>
            <a:ln>
              <a:noFill/>
            </a:ln>
            <a:effectLst/>
          </c:spPr>
          <c:invertIfNegative val="0"/>
          <c:cat>
            <c:strRef>
              <c:f>'MgmtReview Mtg  Data 14 Jan'!$C$52:$J$52</c:f>
              <c:strCache>
                <c:ptCount val="8"/>
                <c:pt idx="0">
                  <c:v>AUPCAV</c:v>
                </c:pt>
                <c:pt idx="1">
                  <c:v>AUPPS</c:v>
                </c:pt>
                <c:pt idx="2">
                  <c:v>C100R</c:v>
                </c:pt>
                <c:pt idx="3">
                  <c:v>ER5C</c:v>
                </c:pt>
                <c:pt idx="4">
                  <c:v>L2HE</c:v>
                </c:pt>
                <c:pt idx="5">
                  <c:v>SNSPPU</c:v>
                </c:pt>
                <c:pt idx="6">
                  <c:v>EIC197</c:v>
                </c:pt>
                <c:pt idx="7">
                  <c:v>EIC591SC</c:v>
                </c:pt>
              </c:strCache>
            </c:strRef>
          </c:cat>
          <c:val>
            <c:numRef>
              <c:f>'MgmtReview Mtg  Data 14 Jan'!$C$53:$J$53</c:f>
              <c:numCache>
                <c:formatCode>General</c:formatCode>
                <c:ptCount val="8"/>
                <c:pt idx="0">
                  <c:v>5</c:v>
                </c:pt>
                <c:pt idx="1">
                  <c:v>69</c:v>
                </c:pt>
                <c:pt idx="2">
                  <c:v>50</c:v>
                </c:pt>
                <c:pt idx="3">
                  <c:v>295</c:v>
                </c:pt>
                <c:pt idx="4">
                  <c:v>320</c:v>
                </c:pt>
                <c:pt idx="5">
                  <c:v>265</c:v>
                </c:pt>
                <c:pt idx="6">
                  <c:v>1</c:v>
                </c:pt>
                <c:pt idx="7">
                  <c:v>0</c:v>
                </c:pt>
              </c:numCache>
            </c:numRef>
          </c:val>
          <c:extLst>
            <c:ext xmlns:c16="http://schemas.microsoft.com/office/drawing/2014/chart" uri="{C3380CC4-5D6E-409C-BE32-E72D297353CC}">
              <c16:uniqueId val="{00000000-C321-4DDC-AA18-5969DD3B82AD}"/>
            </c:ext>
          </c:extLst>
        </c:ser>
        <c:ser>
          <c:idx val="1"/>
          <c:order val="1"/>
          <c:tx>
            <c:strRef>
              <c:f>'MgmtReview Mtg  Data 14 Jan'!$B$54</c:f>
              <c:strCache>
                <c:ptCount val="1"/>
                <c:pt idx="0">
                  <c:v>2wks - 1 mo</c:v>
                </c:pt>
              </c:strCache>
            </c:strRef>
          </c:tx>
          <c:spPr>
            <a:solidFill>
              <a:schemeClr val="accent2"/>
            </a:solidFill>
            <a:ln>
              <a:noFill/>
            </a:ln>
            <a:effectLst/>
          </c:spPr>
          <c:invertIfNegative val="0"/>
          <c:cat>
            <c:strRef>
              <c:f>'MgmtReview Mtg  Data 14 Jan'!$C$52:$J$52</c:f>
              <c:strCache>
                <c:ptCount val="8"/>
                <c:pt idx="0">
                  <c:v>AUPCAV</c:v>
                </c:pt>
                <c:pt idx="1">
                  <c:v>AUPPS</c:v>
                </c:pt>
                <c:pt idx="2">
                  <c:v>C100R</c:v>
                </c:pt>
                <c:pt idx="3">
                  <c:v>ER5C</c:v>
                </c:pt>
                <c:pt idx="4">
                  <c:v>L2HE</c:v>
                </c:pt>
                <c:pt idx="5">
                  <c:v>SNSPPU</c:v>
                </c:pt>
                <c:pt idx="6">
                  <c:v>EIC197</c:v>
                </c:pt>
                <c:pt idx="7">
                  <c:v>EIC591SC</c:v>
                </c:pt>
              </c:strCache>
            </c:strRef>
          </c:cat>
          <c:val>
            <c:numRef>
              <c:f>'MgmtReview Mtg  Data 14 Jan'!$C$54:$J$54</c:f>
              <c:numCache>
                <c:formatCode>General</c:formatCode>
                <c:ptCount val="8"/>
                <c:pt idx="0">
                  <c:v>1</c:v>
                </c:pt>
                <c:pt idx="1">
                  <c:v>21</c:v>
                </c:pt>
                <c:pt idx="2">
                  <c:v>38</c:v>
                </c:pt>
                <c:pt idx="3">
                  <c:v>99</c:v>
                </c:pt>
                <c:pt idx="4">
                  <c:v>59</c:v>
                </c:pt>
                <c:pt idx="5">
                  <c:v>140</c:v>
                </c:pt>
              </c:numCache>
            </c:numRef>
          </c:val>
          <c:extLst>
            <c:ext xmlns:c16="http://schemas.microsoft.com/office/drawing/2014/chart" uri="{C3380CC4-5D6E-409C-BE32-E72D297353CC}">
              <c16:uniqueId val="{00000001-C321-4DDC-AA18-5969DD3B82AD}"/>
            </c:ext>
          </c:extLst>
        </c:ser>
        <c:ser>
          <c:idx val="2"/>
          <c:order val="2"/>
          <c:tx>
            <c:strRef>
              <c:f>'MgmtReview Mtg  Data 14 Jan'!$B$55</c:f>
              <c:strCache>
                <c:ptCount val="1"/>
                <c:pt idx="0">
                  <c:v>1-3 mo</c:v>
                </c:pt>
              </c:strCache>
            </c:strRef>
          </c:tx>
          <c:spPr>
            <a:solidFill>
              <a:schemeClr val="accent3"/>
            </a:solidFill>
            <a:ln>
              <a:noFill/>
            </a:ln>
            <a:effectLst/>
          </c:spPr>
          <c:invertIfNegative val="0"/>
          <c:cat>
            <c:strRef>
              <c:f>'MgmtReview Mtg  Data 14 Jan'!$C$52:$J$52</c:f>
              <c:strCache>
                <c:ptCount val="8"/>
                <c:pt idx="0">
                  <c:v>AUPCAV</c:v>
                </c:pt>
                <c:pt idx="1">
                  <c:v>AUPPS</c:v>
                </c:pt>
                <c:pt idx="2">
                  <c:v>C100R</c:v>
                </c:pt>
                <c:pt idx="3">
                  <c:v>ER5C</c:v>
                </c:pt>
                <c:pt idx="4">
                  <c:v>L2HE</c:v>
                </c:pt>
                <c:pt idx="5">
                  <c:v>SNSPPU</c:v>
                </c:pt>
                <c:pt idx="6">
                  <c:v>EIC197</c:v>
                </c:pt>
                <c:pt idx="7">
                  <c:v>EIC591SC</c:v>
                </c:pt>
              </c:strCache>
            </c:strRef>
          </c:cat>
          <c:val>
            <c:numRef>
              <c:f>'MgmtReview Mtg  Data 14 Jan'!$C$55:$J$55</c:f>
              <c:numCache>
                <c:formatCode>General</c:formatCode>
                <c:ptCount val="8"/>
                <c:pt idx="0">
                  <c:v>1</c:v>
                </c:pt>
                <c:pt idx="1">
                  <c:v>17</c:v>
                </c:pt>
                <c:pt idx="2">
                  <c:v>50</c:v>
                </c:pt>
                <c:pt idx="3">
                  <c:v>178</c:v>
                </c:pt>
                <c:pt idx="4">
                  <c:v>143</c:v>
                </c:pt>
                <c:pt idx="5">
                  <c:v>194</c:v>
                </c:pt>
              </c:numCache>
            </c:numRef>
          </c:val>
          <c:extLst>
            <c:ext xmlns:c16="http://schemas.microsoft.com/office/drawing/2014/chart" uri="{C3380CC4-5D6E-409C-BE32-E72D297353CC}">
              <c16:uniqueId val="{00000002-C321-4DDC-AA18-5969DD3B82AD}"/>
            </c:ext>
          </c:extLst>
        </c:ser>
        <c:ser>
          <c:idx val="3"/>
          <c:order val="3"/>
          <c:tx>
            <c:strRef>
              <c:f>'MgmtReview Mtg  Data 14 Jan'!$B$56</c:f>
              <c:strCache>
                <c:ptCount val="1"/>
                <c:pt idx="0">
                  <c:v>3-6 mo</c:v>
                </c:pt>
              </c:strCache>
            </c:strRef>
          </c:tx>
          <c:spPr>
            <a:solidFill>
              <a:schemeClr val="accent4"/>
            </a:solidFill>
            <a:ln>
              <a:noFill/>
            </a:ln>
            <a:effectLst/>
          </c:spPr>
          <c:invertIfNegative val="0"/>
          <c:cat>
            <c:strRef>
              <c:f>'MgmtReview Mtg  Data 14 Jan'!$C$52:$J$52</c:f>
              <c:strCache>
                <c:ptCount val="8"/>
                <c:pt idx="0">
                  <c:v>AUPCAV</c:v>
                </c:pt>
                <c:pt idx="1">
                  <c:v>AUPPS</c:v>
                </c:pt>
                <c:pt idx="2">
                  <c:v>C100R</c:v>
                </c:pt>
                <c:pt idx="3">
                  <c:v>ER5C</c:v>
                </c:pt>
                <c:pt idx="4">
                  <c:v>L2HE</c:v>
                </c:pt>
                <c:pt idx="5">
                  <c:v>SNSPPU</c:v>
                </c:pt>
                <c:pt idx="6">
                  <c:v>EIC197</c:v>
                </c:pt>
                <c:pt idx="7">
                  <c:v>EIC591SC</c:v>
                </c:pt>
              </c:strCache>
            </c:strRef>
          </c:cat>
          <c:val>
            <c:numRef>
              <c:f>'MgmtReview Mtg  Data 14 Jan'!$C$56:$J$56</c:f>
              <c:numCache>
                <c:formatCode>General</c:formatCode>
                <c:ptCount val="8"/>
                <c:pt idx="0">
                  <c:v>3</c:v>
                </c:pt>
                <c:pt idx="1">
                  <c:v>6</c:v>
                </c:pt>
                <c:pt idx="2">
                  <c:v>20</c:v>
                </c:pt>
                <c:pt idx="3">
                  <c:v>90</c:v>
                </c:pt>
                <c:pt idx="4">
                  <c:v>68</c:v>
                </c:pt>
                <c:pt idx="5">
                  <c:v>54</c:v>
                </c:pt>
              </c:numCache>
            </c:numRef>
          </c:val>
          <c:extLst>
            <c:ext xmlns:c16="http://schemas.microsoft.com/office/drawing/2014/chart" uri="{C3380CC4-5D6E-409C-BE32-E72D297353CC}">
              <c16:uniqueId val="{00000003-C321-4DDC-AA18-5969DD3B82AD}"/>
            </c:ext>
          </c:extLst>
        </c:ser>
        <c:ser>
          <c:idx val="4"/>
          <c:order val="4"/>
          <c:tx>
            <c:strRef>
              <c:f>'MgmtReview Mtg  Data 14 Jan'!$B$57</c:f>
              <c:strCache>
                <c:ptCount val="1"/>
                <c:pt idx="0">
                  <c:v>6-12 mo</c:v>
                </c:pt>
              </c:strCache>
            </c:strRef>
          </c:tx>
          <c:spPr>
            <a:solidFill>
              <a:schemeClr val="accent5"/>
            </a:solidFill>
            <a:ln>
              <a:noFill/>
            </a:ln>
            <a:effectLst/>
          </c:spPr>
          <c:invertIfNegative val="0"/>
          <c:cat>
            <c:strRef>
              <c:f>'MgmtReview Mtg  Data 14 Jan'!$C$52:$J$52</c:f>
              <c:strCache>
                <c:ptCount val="8"/>
                <c:pt idx="0">
                  <c:v>AUPCAV</c:v>
                </c:pt>
                <c:pt idx="1">
                  <c:v>AUPPS</c:v>
                </c:pt>
                <c:pt idx="2">
                  <c:v>C100R</c:v>
                </c:pt>
                <c:pt idx="3">
                  <c:v>ER5C</c:v>
                </c:pt>
                <c:pt idx="4">
                  <c:v>L2HE</c:v>
                </c:pt>
                <c:pt idx="5">
                  <c:v>SNSPPU</c:v>
                </c:pt>
                <c:pt idx="6">
                  <c:v>EIC197</c:v>
                </c:pt>
                <c:pt idx="7">
                  <c:v>EIC591SC</c:v>
                </c:pt>
              </c:strCache>
            </c:strRef>
          </c:cat>
          <c:val>
            <c:numRef>
              <c:f>'MgmtReview Mtg  Data 14 Jan'!$C$57:$J$57</c:f>
              <c:numCache>
                <c:formatCode>General</c:formatCode>
                <c:ptCount val="8"/>
                <c:pt idx="0">
                  <c:v>0</c:v>
                </c:pt>
                <c:pt idx="1">
                  <c:v>2</c:v>
                </c:pt>
                <c:pt idx="2">
                  <c:v>7</c:v>
                </c:pt>
                <c:pt idx="3">
                  <c:v>111</c:v>
                </c:pt>
                <c:pt idx="4">
                  <c:v>47</c:v>
                </c:pt>
                <c:pt idx="5">
                  <c:v>25</c:v>
                </c:pt>
              </c:numCache>
            </c:numRef>
          </c:val>
          <c:extLst>
            <c:ext xmlns:c16="http://schemas.microsoft.com/office/drawing/2014/chart" uri="{C3380CC4-5D6E-409C-BE32-E72D297353CC}">
              <c16:uniqueId val="{00000004-C321-4DDC-AA18-5969DD3B82AD}"/>
            </c:ext>
          </c:extLst>
        </c:ser>
        <c:ser>
          <c:idx val="5"/>
          <c:order val="5"/>
          <c:tx>
            <c:strRef>
              <c:f>'MgmtReview Mtg  Data 14 Jan'!$B$58</c:f>
              <c:strCache>
                <c:ptCount val="1"/>
                <c:pt idx="0">
                  <c:v>&gt;12 mo</c:v>
                </c:pt>
              </c:strCache>
            </c:strRef>
          </c:tx>
          <c:spPr>
            <a:solidFill>
              <a:schemeClr val="accent6"/>
            </a:solidFill>
            <a:ln>
              <a:noFill/>
            </a:ln>
            <a:effectLst/>
          </c:spPr>
          <c:invertIfNegative val="0"/>
          <c:cat>
            <c:strRef>
              <c:f>'MgmtReview Mtg  Data 14 Jan'!$C$52:$J$52</c:f>
              <c:strCache>
                <c:ptCount val="8"/>
                <c:pt idx="0">
                  <c:v>AUPCAV</c:v>
                </c:pt>
                <c:pt idx="1">
                  <c:v>AUPPS</c:v>
                </c:pt>
                <c:pt idx="2">
                  <c:v>C100R</c:v>
                </c:pt>
                <c:pt idx="3">
                  <c:v>ER5C</c:v>
                </c:pt>
                <c:pt idx="4">
                  <c:v>L2HE</c:v>
                </c:pt>
                <c:pt idx="5">
                  <c:v>SNSPPU</c:v>
                </c:pt>
                <c:pt idx="6">
                  <c:v>EIC197</c:v>
                </c:pt>
                <c:pt idx="7">
                  <c:v>EIC591SC</c:v>
                </c:pt>
              </c:strCache>
            </c:strRef>
          </c:cat>
          <c:val>
            <c:numRef>
              <c:f>'MgmtReview Mtg  Data 14 Jan'!$C$58:$J$58</c:f>
              <c:numCache>
                <c:formatCode>General</c:formatCode>
                <c:ptCount val="8"/>
                <c:pt idx="0">
                  <c:v>0</c:v>
                </c:pt>
                <c:pt idx="1">
                  <c:v>0</c:v>
                </c:pt>
                <c:pt idx="2">
                  <c:v>11</c:v>
                </c:pt>
                <c:pt idx="3">
                  <c:v>121</c:v>
                </c:pt>
                <c:pt idx="4">
                  <c:v>22</c:v>
                </c:pt>
                <c:pt idx="5">
                  <c:v>2</c:v>
                </c:pt>
              </c:numCache>
            </c:numRef>
          </c:val>
          <c:extLst>
            <c:ext xmlns:c16="http://schemas.microsoft.com/office/drawing/2014/chart" uri="{C3380CC4-5D6E-409C-BE32-E72D297353CC}">
              <c16:uniqueId val="{00000005-C321-4DDC-AA18-5969DD3B82AD}"/>
            </c:ext>
          </c:extLst>
        </c:ser>
        <c:dLbls>
          <c:showLegendKey val="0"/>
          <c:showVal val="0"/>
          <c:showCatName val="0"/>
          <c:showSerName val="0"/>
          <c:showPercent val="0"/>
          <c:showBubbleSize val="0"/>
        </c:dLbls>
        <c:gapWidth val="150"/>
        <c:overlap val="100"/>
        <c:axId val="275159984"/>
        <c:axId val="666363616"/>
      </c:barChart>
      <c:catAx>
        <c:axId val="2751599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6363616"/>
        <c:crosses val="autoZero"/>
        <c:auto val="1"/>
        <c:lblAlgn val="ctr"/>
        <c:lblOffset val="100"/>
        <c:noMultiLvlLbl val="0"/>
      </c:catAx>
      <c:valAx>
        <c:axId val="6663636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7515998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NCR Closure by Age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'MgmtReview Mtg  Data 14 Jan'!$C$52</c:f>
              <c:strCache>
                <c:ptCount val="1"/>
                <c:pt idx="0">
                  <c:v>AUPCAV</c:v>
                </c:pt>
              </c:strCache>
            </c:strRef>
          </c:tx>
          <c:spPr>
            <a:solidFill>
              <a:schemeClr val="accent1"/>
            </a:solidFill>
            <a:ln>
              <a:noFill/>
            </a:ln>
            <a:effectLst/>
          </c:spPr>
          <c:invertIfNegative val="0"/>
          <c:cat>
            <c:strRef>
              <c:f>'MgmtReview Mtg  Data 14 Jan'!$B$53:$B$58</c:f>
              <c:strCache>
                <c:ptCount val="6"/>
                <c:pt idx="0">
                  <c:v>&lt;2 wks</c:v>
                </c:pt>
                <c:pt idx="1">
                  <c:v>2wks - 1 mo</c:v>
                </c:pt>
                <c:pt idx="2">
                  <c:v>1-3 mo</c:v>
                </c:pt>
                <c:pt idx="3">
                  <c:v>3-6 mo</c:v>
                </c:pt>
                <c:pt idx="4">
                  <c:v>6-12 mo</c:v>
                </c:pt>
                <c:pt idx="5">
                  <c:v>&gt;12 mo</c:v>
                </c:pt>
              </c:strCache>
            </c:strRef>
          </c:cat>
          <c:val>
            <c:numRef>
              <c:f>'MgmtReview Mtg  Data 14 Jan'!$C$53:$C$58</c:f>
              <c:numCache>
                <c:formatCode>General</c:formatCode>
                <c:ptCount val="6"/>
                <c:pt idx="0">
                  <c:v>5</c:v>
                </c:pt>
                <c:pt idx="1">
                  <c:v>1</c:v>
                </c:pt>
                <c:pt idx="2">
                  <c:v>1</c:v>
                </c:pt>
                <c:pt idx="3">
                  <c:v>3</c:v>
                </c:pt>
                <c:pt idx="4">
                  <c:v>0</c:v>
                </c:pt>
                <c:pt idx="5">
                  <c:v>0</c:v>
                </c:pt>
              </c:numCache>
            </c:numRef>
          </c:val>
          <c:extLst>
            <c:ext xmlns:c16="http://schemas.microsoft.com/office/drawing/2014/chart" uri="{C3380CC4-5D6E-409C-BE32-E72D297353CC}">
              <c16:uniqueId val="{00000000-5885-474A-90E8-A10E0E241819}"/>
            </c:ext>
          </c:extLst>
        </c:ser>
        <c:ser>
          <c:idx val="1"/>
          <c:order val="1"/>
          <c:tx>
            <c:strRef>
              <c:f>'MgmtReview Mtg  Data 14 Jan'!$D$52</c:f>
              <c:strCache>
                <c:ptCount val="1"/>
                <c:pt idx="0">
                  <c:v>AUPPS</c:v>
                </c:pt>
              </c:strCache>
            </c:strRef>
          </c:tx>
          <c:spPr>
            <a:solidFill>
              <a:schemeClr val="accent2"/>
            </a:solidFill>
            <a:ln>
              <a:noFill/>
            </a:ln>
            <a:effectLst/>
          </c:spPr>
          <c:invertIfNegative val="0"/>
          <c:cat>
            <c:strRef>
              <c:f>'MgmtReview Mtg  Data 14 Jan'!$B$53:$B$58</c:f>
              <c:strCache>
                <c:ptCount val="6"/>
                <c:pt idx="0">
                  <c:v>&lt;2 wks</c:v>
                </c:pt>
                <c:pt idx="1">
                  <c:v>2wks - 1 mo</c:v>
                </c:pt>
                <c:pt idx="2">
                  <c:v>1-3 mo</c:v>
                </c:pt>
                <c:pt idx="3">
                  <c:v>3-6 mo</c:v>
                </c:pt>
                <c:pt idx="4">
                  <c:v>6-12 mo</c:v>
                </c:pt>
                <c:pt idx="5">
                  <c:v>&gt;12 mo</c:v>
                </c:pt>
              </c:strCache>
            </c:strRef>
          </c:cat>
          <c:val>
            <c:numRef>
              <c:f>'MgmtReview Mtg  Data 14 Jan'!$D$53:$D$58</c:f>
              <c:numCache>
                <c:formatCode>General</c:formatCode>
                <c:ptCount val="6"/>
                <c:pt idx="0">
                  <c:v>69</c:v>
                </c:pt>
                <c:pt idx="1">
                  <c:v>21</c:v>
                </c:pt>
                <c:pt idx="2">
                  <c:v>17</c:v>
                </c:pt>
                <c:pt idx="3">
                  <c:v>6</c:v>
                </c:pt>
                <c:pt idx="4">
                  <c:v>2</c:v>
                </c:pt>
                <c:pt idx="5">
                  <c:v>0</c:v>
                </c:pt>
              </c:numCache>
            </c:numRef>
          </c:val>
          <c:extLst>
            <c:ext xmlns:c16="http://schemas.microsoft.com/office/drawing/2014/chart" uri="{C3380CC4-5D6E-409C-BE32-E72D297353CC}">
              <c16:uniqueId val="{00000001-5885-474A-90E8-A10E0E241819}"/>
            </c:ext>
          </c:extLst>
        </c:ser>
        <c:ser>
          <c:idx val="2"/>
          <c:order val="2"/>
          <c:tx>
            <c:strRef>
              <c:f>'MgmtReview Mtg  Data 14 Jan'!$E$52</c:f>
              <c:strCache>
                <c:ptCount val="1"/>
                <c:pt idx="0">
                  <c:v>C100R</c:v>
                </c:pt>
              </c:strCache>
            </c:strRef>
          </c:tx>
          <c:spPr>
            <a:solidFill>
              <a:schemeClr val="accent3"/>
            </a:solidFill>
            <a:ln>
              <a:noFill/>
            </a:ln>
            <a:effectLst/>
          </c:spPr>
          <c:invertIfNegative val="0"/>
          <c:cat>
            <c:strRef>
              <c:f>'MgmtReview Mtg  Data 14 Jan'!$B$53:$B$58</c:f>
              <c:strCache>
                <c:ptCount val="6"/>
                <c:pt idx="0">
                  <c:v>&lt;2 wks</c:v>
                </c:pt>
                <c:pt idx="1">
                  <c:v>2wks - 1 mo</c:v>
                </c:pt>
                <c:pt idx="2">
                  <c:v>1-3 mo</c:v>
                </c:pt>
                <c:pt idx="3">
                  <c:v>3-6 mo</c:v>
                </c:pt>
                <c:pt idx="4">
                  <c:v>6-12 mo</c:v>
                </c:pt>
                <c:pt idx="5">
                  <c:v>&gt;12 mo</c:v>
                </c:pt>
              </c:strCache>
            </c:strRef>
          </c:cat>
          <c:val>
            <c:numRef>
              <c:f>'MgmtReview Mtg  Data 14 Jan'!$E$53:$E$58</c:f>
              <c:numCache>
                <c:formatCode>General</c:formatCode>
                <c:ptCount val="6"/>
                <c:pt idx="0">
                  <c:v>50</c:v>
                </c:pt>
                <c:pt idx="1">
                  <c:v>38</c:v>
                </c:pt>
                <c:pt idx="2">
                  <c:v>50</c:v>
                </c:pt>
                <c:pt idx="3">
                  <c:v>20</c:v>
                </c:pt>
                <c:pt idx="4">
                  <c:v>7</c:v>
                </c:pt>
                <c:pt idx="5">
                  <c:v>11</c:v>
                </c:pt>
              </c:numCache>
            </c:numRef>
          </c:val>
          <c:extLst>
            <c:ext xmlns:c16="http://schemas.microsoft.com/office/drawing/2014/chart" uri="{C3380CC4-5D6E-409C-BE32-E72D297353CC}">
              <c16:uniqueId val="{00000002-5885-474A-90E8-A10E0E241819}"/>
            </c:ext>
          </c:extLst>
        </c:ser>
        <c:ser>
          <c:idx val="3"/>
          <c:order val="3"/>
          <c:tx>
            <c:strRef>
              <c:f>'MgmtReview Mtg  Data 14 Jan'!$F$52</c:f>
              <c:strCache>
                <c:ptCount val="1"/>
                <c:pt idx="0">
                  <c:v>ER5C</c:v>
                </c:pt>
              </c:strCache>
            </c:strRef>
          </c:tx>
          <c:spPr>
            <a:solidFill>
              <a:schemeClr val="accent4"/>
            </a:solidFill>
            <a:ln>
              <a:noFill/>
            </a:ln>
            <a:effectLst/>
          </c:spPr>
          <c:invertIfNegative val="0"/>
          <c:cat>
            <c:strRef>
              <c:f>'MgmtReview Mtg  Data 14 Jan'!$B$53:$B$58</c:f>
              <c:strCache>
                <c:ptCount val="6"/>
                <c:pt idx="0">
                  <c:v>&lt;2 wks</c:v>
                </c:pt>
                <c:pt idx="1">
                  <c:v>2wks - 1 mo</c:v>
                </c:pt>
                <c:pt idx="2">
                  <c:v>1-3 mo</c:v>
                </c:pt>
                <c:pt idx="3">
                  <c:v>3-6 mo</c:v>
                </c:pt>
                <c:pt idx="4">
                  <c:v>6-12 mo</c:v>
                </c:pt>
                <c:pt idx="5">
                  <c:v>&gt;12 mo</c:v>
                </c:pt>
              </c:strCache>
            </c:strRef>
          </c:cat>
          <c:val>
            <c:numRef>
              <c:f>'MgmtReview Mtg  Data 14 Jan'!$F$53:$F$58</c:f>
              <c:numCache>
                <c:formatCode>General</c:formatCode>
                <c:ptCount val="6"/>
                <c:pt idx="0">
                  <c:v>295</c:v>
                </c:pt>
                <c:pt idx="1">
                  <c:v>99</c:v>
                </c:pt>
                <c:pt idx="2">
                  <c:v>178</c:v>
                </c:pt>
                <c:pt idx="3">
                  <c:v>90</c:v>
                </c:pt>
                <c:pt idx="4">
                  <c:v>111</c:v>
                </c:pt>
                <c:pt idx="5">
                  <c:v>121</c:v>
                </c:pt>
              </c:numCache>
            </c:numRef>
          </c:val>
          <c:extLst>
            <c:ext xmlns:c16="http://schemas.microsoft.com/office/drawing/2014/chart" uri="{C3380CC4-5D6E-409C-BE32-E72D297353CC}">
              <c16:uniqueId val="{00000003-5885-474A-90E8-A10E0E241819}"/>
            </c:ext>
          </c:extLst>
        </c:ser>
        <c:ser>
          <c:idx val="4"/>
          <c:order val="4"/>
          <c:tx>
            <c:strRef>
              <c:f>'MgmtReview Mtg  Data 14 Jan'!$G$52</c:f>
              <c:strCache>
                <c:ptCount val="1"/>
                <c:pt idx="0">
                  <c:v>L2HE</c:v>
                </c:pt>
              </c:strCache>
            </c:strRef>
          </c:tx>
          <c:spPr>
            <a:solidFill>
              <a:schemeClr val="accent5"/>
            </a:solidFill>
            <a:ln>
              <a:noFill/>
            </a:ln>
            <a:effectLst/>
          </c:spPr>
          <c:invertIfNegative val="0"/>
          <c:cat>
            <c:strRef>
              <c:f>'MgmtReview Mtg  Data 14 Jan'!$B$53:$B$58</c:f>
              <c:strCache>
                <c:ptCount val="6"/>
                <c:pt idx="0">
                  <c:v>&lt;2 wks</c:v>
                </c:pt>
                <c:pt idx="1">
                  <c:v>2wks - 1 mo</c:v>
                </c:pt>
                <c:pt idx="2">
                  <c:v>1-3 mo</c:v>
                </c:pt>
                <c:pt idx="3">
                  <c:v>3-6 mo</c:v>
                </c:pt>
                <c:pt idx="4">
                  <c:v>6-12 mo</c:v>
                </c:pt>
                <c:pt idx="5">
                  <c:v>&gt;12 mo</c:v>
                </c:pt>
              </c:strCache>
            </c:strRef>
          </c:cat>
          <c:val>
            <c:numRef>
              <c:f>'MgmtReview Mtg  Data 14 Jan'!$G$53:$G$58</c:f>
              <c:numCache>
                <c:formatCode>General</c:formatCode>
                <c:ptCount val="6"/>
                <c:pt idx="0">
                  <c:v>320</c:v>
                </c:pt>
                <c:pt idx="1">
                  <c:v>59</c:v>
                </c:pt>
                <c:pt idx="2">
                  <c:v>143</c:v>
                </c:pt>
                <c:pt idx="3">
                  <c:v>68</c:v>
                </c:pt>
                <c:pt idx="4">
                  <c:v>47</c:v>
                </c:pt>
                <c:pt idx="5">
                  <c:v>22</c:v>
                </c:pt>
              </c:numCache>
            </c:numRef>
          </c:val>
          <c:extLst>
            <c:ext xmlns:c16="http://schemas.microsoft.com/office/drawing/2014/chart" uri="{C3380CC4-5D6E-409C-BE32-E72D297353CC}">
              <c16:uniqueId val="{00000004-5885-474A-90E8-A10E0E241819}"/>
            </c:ext>
          </c:extLst>
        </c:ser>
        <c:ser>
          <c:idx val="5"/>
          <c:order val="5"/>
          <c:tx>
            <c:strRef>
              <c:f>'MgmtReview Mtg  Data 14 Jan'!$H$52</c:f>
              <c:strCache>
                <c:ptCount val="1"/>
                <c:pt idx="0">
                  <c:v>SNSPPU</c:v>
                </c:pt>
              </c:strCache>
            </c:strRef>
          </c:tx>
          <c:spPr>
            <a:solidFill>
              <a:schemeClr val="accent6"/>
            </a:solidFill>
            <a:ln>
              <a:noFill/>
            </a:ln>
            <a:effectLst/>
          </c:spPr>
          <c:invertIfNegative val="0"/>
          <c:cat>
            <c:strRef>
              <c:f>'MgmtReview Mtg  Data 14 Jan'!$B$53:$B$58</c:f>
              <c:strCache>
                <c:ptCount val="6"/>
                <c:pt idx="0">
                  <c:v>&lt;2 wks</c:v>
                </c:pt>
                <c:pt idx="1">
                  <c:v>2wks - 1 mo</c:v>
                </c:pt>
                <c:pt idx="2">
                  <c:v>1-3 mo</c:v>
                </c:pt>
                <c:pt idx="3">
                  <c:v>3-6 mo</c:v>
                </c:pt>
                <c:pt idx="4">
                  <c:v>6-12 mo</c:v>
                </c:pt>
                <c:pt idx="5">
                  <c:v>&gt;12 mo</c:v>
                </c:pt>
              </c:strCache>
            </c:strRef>
          </c:cat>
          <c:val>
            <c:numRef>
              <c:f>'MgmtReview Mtg  Data 14 Jan'!$H$53:$H$58</c:f>
              <c:numCache>
                <c:formatCode>General</c:formatCode>
                <c:ptCount val="6"/>
                <c:pt idx="0">
                  <c:v>265</c:v>
                </c:pt>
                <c:pt idx="1">
                  <c:v>140</c:v>
                </c:pt>
                <c:pt idx="2">
                  <c:v>194</c:v>
                </c:pt>
                <c:pt idx="3">
                  <c:v>54</c:v>
                </c:pt>
                <c:pt idx="4">
                  <c:v>25</c:v>
                </c:pt>
                <c:pt idx="5">
                  <c:v>2</c:v>
                </c:pt>
              </c:numCache>
            </c:numRef>
          </c:val>
          <c:extLst>
            <c:ext xmlns:c16="http://schemas.microsoft.com/office/drawing/2014/chart" uri="{C3380CC4-5D6E-409C-BE32-E72D297353CC}">
              <c16:uniqueId val="{00000005-5885-474A-90E8-A10E0E241819}"/>
            </c:ext>
          </c:extLst>
        </c:ser>
        <c:ser>
          <c:idx val="6"/>
          <c:order val="6"/>
          <c:tx>
            <c:strRef>
              <c:f>'MgmtReview Mtg  Data 14 Jan'!$I$52</c:f>
              <c:strCache>
                <c:ptCount val="1"/>
                <c:pt idx="0">
                  <c:v>EIC197</c:v>
                </c:pt>
              </c:strCache>
            </c:strRef>
          </c:tx>
          <c:spPr>
            <a:solidFill>
              <a:schemeClr val="accent1">
                <a:lumMod val="60000"/>
              </a:schemeClr>
            </a:solidFill>
            <a:ln>
              <a:noFill/>
            </a:ln>
            <a:effectLst/>
          </c:spPr>
          <c:invertIfNegative val="0"/>
          <c:cat>
            <c:strRef>
              <c:f>'MgmtReview Mtg  Data 14 Jan'!$B$53:$B$58</c:f>
              <c:strCache>
                <c:ptCount val="6"/>
                <c:pt idx="0">
                  <c:v>&lt;2 wks</c:v>
                </c:pt>
                <c:pt idx="1">
                  <c:v>2wks - 1 mo</c:v>
                </c:pt>
                <c:pt idx="2">
                  <c:v>1-3 mo</c:v>
                </c:pt>
                <c:pt idx="3">
                  <c:v>3-6 mo</c:v>
                </c:pt>
                <c:pt idx="4">
                  <c:v>6-12 mo</c:v>
                </c:pt>
                <c:pt idx="5">
                  <c:v>&gt;12 mo</c:v>
                </c:pt>
              </c:strCache>
            </c:strRef>
          </c:cat>
          <c:val>
            <c:numRef>
              <c:f>'MgmtReview Mtg  Data 14 Jan'!$I$53:$I$58</c:f>
              <c:numCache>
                <c:formatCode>General</c:formatCode>
                <c:ptCount val="6"/>
                <c:pt idx="0">
                  <c:v>1</c:v>
                </c:pt>
              </c:numCache>
            </c:numRef>
          </c:val>
          <c:extLst>
            <c:ext xmlns:c16="http://schemas.microsoft.com/office/drawing/2014/chart" uri="{C3380CC4-5D6E-409C-BE32-E72D297353CC}">
              <c16:uniqueId val="{00000006-5885-474A-90E8-A10E0E241819}"/>
            </c:ext>
          </c:extLst>
        </c:ser>
        <c:ser>
          <c:idx val="7"/>
          <c:order val="7"/>
          <c:tx>
            <c:strRef>
              <c:f>'MgmtReview Mtg  Data 14 Jan'!$J$52</c:f>
              <c:strCache>
                <c:ptCount val="1"/>
                <c:pt idx="0">
                  <c:v>EIC591SC</c:v>
                </c:pt>
              </c:strCache>
            </c:strRef>
          </c:tx>
          <c:spPr>
            <a:solidFill>
              <a:schemeClr val="accent2">
                <a:lumMod val="60000"/>
              </a:schemeClr>
            </a:solidFill>
            <a:ln>
              <a:noFill/>
            </a:ln>
            <a:effectLst/>
          </c:spPr>
          <c:invertIfNegative val="0"/>
          <c:cat>
            <c:strRef>
              <c:f>'MgmtReview Mtg  Data 14 Jan'!$B$53:$B$58</c:f>
              <c:strCache>
                <c:ptCount val="6"/>
                <c:pt idx="0">
                  <c:v>&lt;2 wks</c:v>
                </c:pt>
                <c:pt idx="1">
                  <c:v>2wks - 1 mo</c:v>
                </c:pt>
                <c:pt idx="2">
                  <c:v>1-3 mo</c:v>
                </c:pt>
                <c:pt idx="3">
                  <c:v>3-6 mo</c:v>
                </c:pt>
                <c:pt idx="4">
                  <c:v>6-12 mo</c:v>
                </c:pt>
                <c:pt idx="5">
                  <c:v>&gt;12 mo</c:v>
                </c:pt>
              </c:strCache>
            </c:strRef>
          </c:cat>
          <c:val>
            <c:numRef>
              <c:f>'MgmtReview Mtg  Data 14 Jan'!$J$53:$J$58</c:f>
              <c:numCache>
                <c:formatCode>General</c:formatCode>
                <c:ptCount val="6"/>
                <c:pt idx="0">
                  <c:v>0</c:v>
                </c:pt>
              </c:numCache>
            </c:numRef>
          </c:val>
          <c:extLst>
            <c:ext xmlns:c16="http://schemas.microsoft.com/office/drawing/2014/chart" uri="{C3380CC4-5D6E-409C-BE32-E72D297353CC}">
              <c16:uniqueId val="{00000007-5885-474A-90E8-A10E0E241819}"/>
            </c:ext>
          </c:extLst>
        </c:ser>
        <c:dLbls>
          <c:showLegendKey val="0"/>
          <c:showVal val="0"/>
          <c:showCatName val="0"/>
          <c:showSerName val="0"/>
          <c:showPercent val="0"/>
          <c:showBubbleSize val="0"/>
        </c:dLbls>
        <c:gapWidth val="150"/>
        <c:overlap val="100"/>
        <c:axId val="729526432"/>
        <c:axId val="347795584"/>
      </c:barChart>
      <c:lineChart>
        <c:grouping val="standard"/>
        <c:varyColors val="0"/>
        <c:ser>
          <c:idx val="8"/>
          <c:order val="8"/>
          <c:tx>
            <c:strRef>
              <c:f>'MgmtReview Mtg  Data 14 Jan'!$K$52</c:f>
              <c:strCache>
                <c:ptCount val="1"/>
                <c:pt idx="0">
                  <c:v>TOTAL</c:v>
                </c:pt>
              </c:strCache>
            </c:strRef>
          </c:tx>
          <c:spPr>
            <a:ln w="28575" cap="rnd">
              <a:no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'MgmtReview Mtg  Data 14 Jan'!$B$53:$B$58</c:f>
              <c:strCache>
                <c:ptCount val="6"/>
                <c:pt idx="0">
                  <c:v>&lt;2 wks</c:v>
                </c:pt>
                <c:pt idx="1">
                  <c:v>2wks - 1 mo</c:v>
                </c:pt>
                <c:pt idx="2">
                  <c:v>1-3 mo</c:v>
                </c:pt>
                <c:pt idx="3">
                  <c:v>3-6 mo</c:v>
                </c:pt>
                <c:pt idx="4">
                  <c:v>6-12 mo</c:v>
                </c:pt>
                <c:pt idx="5">
                  <c:v>&gt;12 mo</c:v>
                </c:pt>
              </c:strCache>
            </c:strRef>
          </c:cat>
          <c:val>
            <c:numRef>
              <c:f>'MgmtReview Mtg  Data 14 Jan'!$K$53:$K$58</c:f>
              <c:numCache>
                <c:formatCode>General</c:formatCode>
                <c:ptCount val="6"/>
                <c:pt idx="0">
                  <c:v>1000</c:v>
                </c:pt>
                <c:pt idx="1">
                  <c:v>357</c:v>
                </c:pt>
                <c:pt idx="2">
                  <c:v>582</c:v>
                </c:pt>
                <c:pt idx="3">
                  <c:v>238</c:v>
                </c:pt>
                <c:pt idx="4">
                  <c:v>192</c:v>
                </c:pt>
                <c:pt idx="5">
                  <c:v>156</c:v>
                </c:pt>
              </c:numCache>
            </c:numRef>
          </c:val>
          <c:smooth val="0"/>
          <c:extLst>
            <c:ext xmlns:c16="http://schemas.microsoft.com/office/drawing/2014/chart" uri="{C3380CC4-5D6E-409C-BE32-E72D297353CC}">
              <c16:uniqueId val="{00000008-5885-474A-90E8-A10E0E241819}"/>
            </c:ext>
          </c:extLst>
        </c:ser>
        <c:dLbls>
          <c:showLegendKey val="0"/>
          <c:showVal val="0"/>
          <c:showCatName val="0"/>
          <c:showSerName val="0"/>
          <c:showPercent val="0"/>
          <c:showBubbleSize val="0"/>
        </c:dLbls>
        <c:marker val="1"/>
        <c:smooth val="0"/>
        <c:axId val="729526432"/>
        <c:axId val="347795584"/>
      </c:lineChart>
      <c:catAx>
        <c:axId val="7295264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47795584"/>
        <c:crosses val="autoZero"/>
        <c:auto val="1"/>
        <c:lblAlgn val="ctr"/>
        <c:lblOffset val="100"/>
        <c:noMultiLvlLbl val="0"/>
      </c:catAx>
      <c:valAx>
        <c:axId val="3477955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2952643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NCR Dispositions by Project</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'MgmtReview Mtg  Data 14 Jan'!$B$34</c:f>
              <c:strCache>
                <c:ptCount val="1"/>
                <c:pt idx="0">
                  <c:v>AUPCAV</c:v>
                </c:pt>
              </c:strCache>
            </c:strRef>
          </c:tx>
          <c:spPr>
            <a:solidFill>
              <a:schemeClr val="accent1"/>
            </a:solidFill>
            <a:ln>
              <a:noFill/>
            </a:ln>
            <a:effectLst/>
          </c:spPr>
          <c:invertIfNegative val="0"/>
          <c:cat>
            <c:strRef>
              <c:extLst>
                <c:ext xmlns:c15="http://schemas.microsoft.com/office/drawing/2012/chart" uri="{02D57815-91ED-43cb-92C2-25804820EDAC}">
                  <c15:fullRef>
                    <c15:sqref>'MgmtReview Mtg  Data 14 Jan'!$A$35:$A$45</c15:sqref>
                  </c15:fullRef>
                </c:ext>
              </c:extLst>
              <c:f>'MgmtReview Mtg  Data 14 Jan'!$A$35:$A$38</c:f>
              <c:strCache>
                <c:ptCount val="4"/>
                <c:pt idx="0">
                  <c:v>UseAsIs</c:v>
                </c:pt>
                <c:pt idx="1">
                  <c:v>Conforming</c:v>
                </c:pt>
                <c:pt idx="2">
                  <c:v>Return to Vendor</c:v>
                </c:pt>
                <c:pt idx="3">
                  <c:v>Reject</c:v>
                </c:pt>
              </c:strCache>
            </c:strRef>
          </c:cat>
          <c:val>
            <c:numRef>
              <c:extLst>
                <c:ext xmlns:c15="http://schemas.microsoft.com/office/drawing/2012/chart" uri="{02D57815-91ED-43cb-92C2-25804820EDAC}">
                  <c15:fullRef>
                    <c15:sqref>'MgmtReview Mtg  Data 14 Jan'!$B$35:$B$45</c15:sqref>
                  </c15:fullRef>
                </c:ext>
              </c:extLst>
              <c:f>'MgmtReview Mtg  Data 14 Jan'!$B$35:$B$38</c:f>
              <c:numCache>
                <c:formatCode>General</c:formatCode>
                <c:ptCount val="4"/>
                <c:pt idx="0">
                  <c:v>3</c:v>
                </c:pt>
                <c:pt idx="2">
                  <c:v>11</c:v>
                </c:pt>
              </c:numCache>
            </c:numRef>
          </c:val>
          <c:extLst>
            <c:ext xmlns:c16="http://schemas.microsoft.com/office/drawing/2014/chart" uri="{C3380CC4-5D6E-409C-BE32-E72D297353CC}">
              <c16:uniqueId val="{00000000-E86B-42A0-8BE2-CC9CBA805F8C}"/>
            </c:ext>
          </c:extLst>
        </c:ser>
        <c:ser>
          <c:idx val="1"/>
          <c:order val="1"/>
          <c:tx>
            <c:strRef>
              <c:f>'MgmtReview Mtg  Data 14 Jan'!$C$34</c:f>
              <c:strCache>
                <c:ptCount val="1"/>
                <c:pt idx="0">
                  <c:v>AUPPS</c:v>
                </c:pt>
              </c:strCache>
            </c:strRef>
          </c:tx>
          <c:spPr>
            <a:solidFill>
              <a:schemeClr val="accent2"/>
            </a:solidFill>
            <a:ln>
              <a:noFill/>
            </a:ln>
            <a:effectLst/>
          </c:spPr>
          <c:invertIfNegative val="0"/>
          <c:cat>
            <c:strRef>
              <c:extLst>
                <c:ext xmlns:c15="http://schemas.microsoft.com/office/drawing/2012/chart" uri="{02D57815-91ED-43cb-92C2-25804820EDAC}">
                  <c15:fullRef>
                    <c15:sqref>'MgmtReview Mtg  Data 14 Jan'!$A$35:$A$45</c15:sqref>
                  </c15:fullRef>
                </c:ext>
              </c:extLst>
              <c:f>'MgmtReview Mtg  Data 14 Jan'!$A$35:$A$38</c:f>
              <c:strCache>
                <c:ptCount val="4"/>
                <c:pt idx="0">
                  <c:v>UseAsIs</c:v>
                </c:pt>
                <c:pt idx="1">
                  <c:v>Conforming</c:v>
                </c:pt>
                <c:pt idx="2">
                  <c:v>Return to Vendor</c:v>
                </c:pt>
                <c:pt idx="3">
                  <c:v>Reject</c:v>
                </c:pt>
              </c:strCache>
            </c:strRef>
          </c:cat>
          <c:val>
            <c:numRef>
              <c:extLst>
                <c:ext xmlns:c15="http://schemas.microsoft.com/office/drawing/2012/chart" uri="{02D57815-91ED-43cb-92C2-25804820EDAC}">
                  <c15:fullRef>
                    <c15:sqref>'MgmtReview Mtg  Data 14 Jan'!$C$35:$C$45</c15:sqref>
                  </c15:fullRef>
                </c:ext>
              </c:extLst>
              <c:f>'MgmtReview Mtg  Data 14 Jan'!$C$35:$C$38</c:f>
              <c:numCache>
                <c:formatCode>General</c:formatCode>
                <c:ptCount val="4"/>
                <c:pt idx="0">
                  <c:v>469</c:v>
                </c:pt>
                <c:pt idx="1">
                  <c:v>185</c:v>
                </c:pt>
                <c:pt idx="3">
                  <c:v>89</c:v>
                </c:pt>
              </c:numCache>
            </c:numRef>
          </c:val>
          <c:extLst>
            <c:ext xmlns:c16="http://schemas.microsoft.com/office/drawing/2014/chart" uri="{C3380CC4-5D6E-409C-BE32-E72D297353CC}">
              <c16:uniqueId val="{00000001-E86B-42A0-8BE2-CC9CBA805F8C}"/>
            </c:ext>
          </c:extLst>
        </c:ser>
        <c:ser>
          <c:idx val="2"/>
          <c:order val="2"/>
          <c:tx>
            <c:strRef>
              <c:f>'MgmtReview Mtg  Data 14 Jan'!$D$34</c:f>
              <c:strCache>
                <c:ptCount val="1"/>
                <c:pt idx="0">
                  <c:v>C100R</c:v>
                </c:pt>
              </c:strCache>
            </c:strRef>
          </c:tx>
          <c:spPr>
            <a:solidFill>
              <a:schemeClr val="accent3"/>
            </a:solidFill>
            <a:ln>
              <a:noFill/>
            </a:ln>
            <a:effectLst/>
          </c:spPr>
          <c:invertIfNegative val="0"/>
          <c:cat>
            <c:strRef>
              <c:extLst>
                <c:ext xmlns:c15="http://schemas.microsoft.com/office/drawing/2012/chart" uri="{02D57815-91ED-43cb-92C2-25804820EDAC}">
                  <c15:fullRef>
                    <c15:sqref>'MgmtReview Mtg  Data 14 Jan'!$A$35:$A$45</c15:sqref>
                  </c15:fullRef>
                </c:ext>
              </c:extLst>
              <c:f>'MgmtReview Mtg  Data 14 Jan'!$A$35:$A$38</c:f>
              <c:strCache>
                <c:ptCount val="4"/>
                <c:pt idx="0">
                  <c:v>UseAsIs</c:v>
                </c:pt>
                <c:pt idx="1">
                  <c:v>Conforming</c:v>
                </c:pt>
                <c:pt idx="2">
                  <c:v>Return to Vendor</c:v>
                </c:pt>
                <c:pt idx="3">
                  <c:v>Reject</c:v>
                </c:pt>
              </c:strCache>
            </c:strRef>
          </c:cat>
          <c:val>
            <c:numRef>
              <c:extLst>
                <c:ext xmlns:c15="http://schemas.microsoft.com/office/drawing/2012/chart" uri="{02D57815-91ED-43cb-92C2-25804820EDAC}">
                  <c15:fullRef>
                    <c15:sqref>'MgmtReview Mtg  Data 14 Jan'!$D$35:$D$45</c15:sqref>
                  </c15:fullRef>
                </c:ext>
              </c:extLst>
              <c:f>'MgmtReview Mtg  Data 14 Jan'!$D$35:$D$38</c:f>
              <c:numCache>
                <c:formatCode>General</c:formatCode>
                <c:ptCount val="4"/>
                <c:pt idx="0">
                  <c:v>243</c:v>
                </c:pt>
                <c:pt idx="1">
                  <c:v>34</c:v>
                </c:pt>
                <c:pt idx="3">
                  <c:v>4</c:v>
                </c:pt>
              </c:numCache>
            </c:numRef>
          </c:val>
          <c:extLst>
            <c:ext xmlns:c16="http://schemas.microsoft.com/office/drawing/2014/chart" uri="{C3380CC4-5D6E-409C-BE32-E72D297353CC}">
              <c16:uniqueId val="{00000002-E86B-42A0-8BE2-CC9CBA805F8C}"/>
            </c:ext>
          </c:extLst>
        </c:ser>
        <c:ser>
          <c:idx val="3"/>
          <c:order val="3"/>
          <c:tx>
            <c:strRef>
              <c:f>'MgmtReview Mtg  Data 14 Jan'!$E$34</c:f>
              <c:strCache>
                <c:ptCount val="1"/>
                <c:pt idx="0">
                  <c:v>ER5C</c:v>
                </c:pt>
              </c:strCache>
            </c:strRef>
          </c:tx>
          <c:spPr>
            <a:solidFill>
              <a:schemeClr val="accent4"/>
            </a:solidFill>
            <a:ln>
              <a:noFill/>
            </a:ln>
            <a:effectLst/>
          </c:spPr>
          <c:invertIfNegative val="0"/>
          <c:cat>
            <c:strRef>
              <c:extLst>
                <c:ext xmlns:c15="http://schemas.microsoft.com/office/drawing/2012/chart" uri="{02D57815-91ED-43cb-92C2-25804820EDAC}">
                  <c15:fullRef>
                    <c15:sqref>'MgmtReview Mtg  Data 14 Jan'!$A$35:$A$45</c15:sqref>
                  </c15:fullRef>
                </c:ext>
              </c:extLst>
              <c:f>'MgmtReview Mtg  Data 14 Jan'!$A$35:$A$38</c:f>
              <c:strCache>
                <c:ptCount val="4"/>
                <c:pt idx="0">
                  <c:v>UseAsIs</c:v>
                </c:pt>
                <c:pt idx="1">
                  <c:v>Conforming</c:v>
                </c:pt>
                <c:pt idx="2">
                  <c:v>Return to Vendor</c:v>
                </c:pt>
                <c:pt idx="3">
                  <c:v>Reject</c:v>
                </c:pt>
              </c:strCache>
            </c:strRef>
          </c:cat>
          <c:val>
            <c:numRef>
              <c:extLst>
                <c:ext xmlns:c15="http://schemas.microsoft.com/office/drawing/2012/chart" uri="{02D57815-91ED-43cb-92C2-25804820EDAC}">
                  <c15:fullRef>
                    <c15:sqref>'MgmtReview Mtg  Data 14 Jan'!$E$35:$E$45</c15:sqref>
                  </c15:fullRef>
                </c:ext>
              </c:extLst>
              <c:f>'MgmtReview Mtg  Data 14 Jan'!$E$35:$E$38</c:f>
              <c:numCache>
                <c:formatCode>General</c:formatCode>
                <c:ptCount val="4"/>
                <c:pt idx="0">
                  <c:v>1355</c:v>
                </c:pt>
                <c:pt idx="1">
                  <c:v>71</c:v>
                </c:pt>
                <c:pt idx="2">
                  <c:v>3</c:v>
                </c:pt>
                <c:pt idx="3">
                  <c:v>15</c:v>
                </c:pt>
              </c:numCache>
            </c:numRef>
          </c:val>
          <c:extLst>
            <c:ext xmlns:c16="http://schemas.microsoft.com/office/drawing/2014/chart" uri="{C3380CC4-5D6E-409C-BE32-E72D297353CC}">
              <c16:uniqueId val="{00000003-E86B-42A0-8BE2-CC9CBA805F8C}"/>
            </c:ext>
          </c:extLst>
        </c:ser>
        <c:ser>
          <c:idx val="4"/>
          <c:order val="4"/>
          <c:tx>
            <c:strRef>
              <c:f>'MgmtReview Mtg  Data 14 Jan'!$F$34</c:f>
              <c:strCache>
                <c:ptCount val="1"/>
                <c:pt idx="0">
                  <c:v>L2HE</c:v>
                </c:pt>
              </c:strCache>
            </c:strRef>
          </c:tx>
          <c:spPr>
            <a:solidFill>
              <a:schemeClr val="accent5"/>
            </a:solidFill>
            <a:ln>
              <a:noFill/>
            </a:ln>
            <a:effectLst/>
          </c:spPr>
          <c:invertIfNegative val="0"/>
          <c:cat>
            <c:strRef>
              <c:extLst>
                <c:ext xmlns:c15="http://schemas.microsoft.com/office/drawing/2012/chart" uri="{02D57815-91ED-43cb-92C2-25804820EDAC}">
                  <c15:fullRef>
                    <c15:sqref>'MgmtReview Mtg  Data 14 Jan'!$A$35:$A$45</c15:sqref>
                  </c15:fullRef>
                </c:ext>
              </c:extLst>
              <c:f>'MgmtReview Mtg  Data 14 Jan'!$A$35:$A$38</c:f>
              <c:strCache>
                <c:ptCount val="4"/>
                <c:pt idx="0">
                  <c:v>UseAsIs</c:v>
                </c:pt>
                <c:pt idx="1">
                  <c:v>Conforming</c:v>
                </c:pt>
                <c:pt idx="2">
                  <c:v>Return to Vendor</c:v>
                </c:pt>
                <c:pt idx="3">
                  <c:v>Reject</c:v>
                </c:pt>
              </c:strCache>
            </c:strRef>
          </c:cat>
          <c:val>
            <c:numRef>
              <c:extLst>
                <c:ext xmlns:c15="http://schemas.microsoft.com/office/drawing/2012/chart" uri="{02D57815-91ED-43cb-92C2-25804820EDAC}">
                  <c15:fullRef>
                    <c15:sqref>'MgmtReview Mtg  Data 14 Jan'!$F$35:$F$45</c15:sqref>
                  </c15:fullRef>
                </c:ext>
              </c:extLst>
              <c:f>'MgmtReview Mtg  Data 14 Jan'!$F$35:$F$38</c:f>
              <c:numCache>
                <c:formatCode>General</c:formatCode>
                <c:ptCount val="4"/>
                <c:pt idx="0">
                  <c:v>525</c:v>
                </c:pt>
                <c:pt idx="1">
                  <c:v>255</c:v>
                </c:pt>
                <c:pt idx="2">
                  <c:v>222</c:v>
                </c:pt>
                <c:pt idx="3">
                  <c:v>74</c:v>
                </c:pt>
              </c:numCache>
            </c:numRef>
          </c:val>
          <c:extLst>
            <c:ext xmlns:c16="http://schemas.microsoft.com/office/drawing/2014/chart" uri="{C3380CC4-5D6E-409C-BE32-E72D297353CC}">
              <c16:uniqueId val="{00000004-E86B-42A0-8BE2-CC9CBA805F8C}"/>
            </c:ext>
          </c:extLst>
        </c:ser>
        <c:ser>
          <c:idx val="5"/>
          <c:order val="5"/>
          <c:tx>
            <c:strRef>
              <c:f>'MgmtReview Mtg  Data 14 Jan'!$G$34</c:f>
              <c:strCache>
                <c:ptCount val="1"/>
                <c:pt idx="0">
                  <c:v>SNSPPU</c:v>
                </c:pt>
              </c:strCache>
            </c:strRef>
          </c:tx>
          <c:spPr>
            <a:solidFill>
              <a:schemeClr val="accent6"/>
            </a:solidFill>
            <a:ln>
              <a:noFill/>
            </a:ln>
            <a:effectLst/>
          </c:spPr>
          <c:invertIfNegative val="0"/>
          <c:cat>
            <c:strRef>
              <c:extLst>
                <c:ext xmlns:c15="http://schemas.microsoft.com/office/drawing/2012/chart" uri="{02D57815-91ED-43cb-92C2-25804820EDAC}">
                  <c15:fullRef>
                    <c15:sqref>'MgmtReview Mtg  Data 14 Jan'!$A$35:$A$45</c15:sqref>
                  </c15:fullRef>
                </c:ext>
              </c:extLst>
              <c:f>'MgmtReview Mtg  Data 14 Jan'!$A$35:$A$38</c:f>
              <c:strCache>
                <c:ptCount val="4"/>
                <c:pt idx="0">
                  <c:v>UseAsIs</c:v>
                </c:pt>
                <c:pt idx="1">
                  <c:v>Conforming</c:v>
                </c:pt>
                <c:pt idx="2">
                  <c:v>Return to Vendor</c:v>
                </c:pt>
                <c:pt idx="3">
                  <c:v>Reject</c:v>
                </c:pt>
              </c:strCache>
            </c:strRef>
          </c:cat>
          <c:val>
            <c:numRef>
              <c:extLst>
                <c:ext xmlns:c15="http://schemas.microsoft.com/office/drawing/2012/chart" uri="{02D57815-91ED-43cb-92C2-25804820EDAC}">
                  <c15:fullRef>
                    <c15:sqref>'MgmtReview Mtg  Data 14 Jan'!$G$35:$G$45</c15:sqref>
                  </c15:fullRef>
                </c:ext>
              </c:extLst>
              <c:f>'MgmtReview Mtg  Data 14 Jan'!$G$35:$G$38</c:f>
              <c:numCache>
                <c:formatCode>General</c:formatCode>
                <c:ptCount val="4"/>
                <c:pt idx="0">
                  <c:v>1222</c:v>
                </c:pt>
                <c:pt idx="1">
                  <c:v>153</c:v>
                </c:pt>
                <c:pt idx="2">
                  <c:v>92</c:v>
                </c:pt>
                <c:pt idx="3">
                  <c:v>26</c:v>
                </c:pt>
              </c:numCache>
            </c:numRef>
          </c:val>
          <c:extLst>
            <c:ext xmlns:c16="http://schemas.microsoft.com/office/drawing/2014/chart" uri="{C3380CC4-5D6E-409C-BE32-E72D297353CC}">
              <c16:uniqueId val="{00000005-E86B-42A0-8BE2-CC9CBA805F8C}"/>
            </c:ext>
          </c:extLst>
        </c:ser>
        <c:ser>
          <c:idx val="6"/>
          <c:order val="6"/>
          <c:tx>
            <c:strRef>
              <c:f>'MgmtReview Mtg  Data 14 Jan'!$H$34</c:f>
              <c:strCache>
                <c:ptCount val="1"/>
                <c:pt idx="0">
                  <c:v>EIC197</c:v>
                </c:pt>
              </c:strCache>
            </c:strRef>
          </c:tx>
          <c:spPr>
            <a:solidFill>
              <a:schemeClr val="accent1">
                <a:lumMod val="60000"/>
              </a:schemeClr>
            </a:solidFill>
            <a:ln>
              <a:noFill/>
            </a:ln>
            <a:effectLst/>
          </c:spPr>
          <c:invertIfNegative val="0"/>
          <c:cat>
            <c:strRef>
              <c:extLst>
                <c:ext xmlns:c15="http://schemas.microsoft.com/office/drawing/2012/chart" uri="{02D57815-91ED-43cb-92C2-25804820EDAC}">
                  <c15:fullRef>
                    <c15:sqref>'MgmtReview Mtg  Data 14 Jan'!$A$35:$A$45</c15:sqref>
                  </c15:fullRef>
                </c:ext>
              </c:extLst>
              <c:f>'MgmtReview Mtg  Data 14 Jan'!$A$35:$A$38</c:f>
              <c:strCache>
                <c:ptCount val="4"/>
                <c:pt idx="0">
                  <c:v>UseAsIs</c:v>
                </c:pt>
                <c:pt idx="1">
                  <c:v>Conforming</c:v>
                </c:pt>
                <c:pt idx="2">
                  <c:v>Return to Vendor</c:v>
                </c:pt>
                <c:pt idx="3">
                  <c:v>Reject</c:v>
                </c:pt>
              </c:strCache>
            </c:strRef>
          </c:cat>
          <c:val>
            <c:numRef>
              <c:extLst>
                <c:ext xmlns:c15="http://schemas.microsoft.com/office/drawing/2012/chart" uri="{02D57815-91ED-43cb-92C2-25804820EDAC}">
                  <c15:fullRef>
                    <c15:sqref>'MgmtReview Mtg  Data 14 Jan'!$H$35:$H$45</c15:sqref>
                  </c15:fullRef>
                </c:ext>
              </c:extLst>
              <c:f>'MgmtReview Mtg  Data 14 Jan'!$H$35:$H$38</c:f>
              <c:numCache>
                <c:formatCode>General</c:formatCode>
                <c:ptCount val="4"/>
                <c:pt idx="0">
                  <c:v>1</c:v>
                </c:pt>
              </c:numCache>
            </c:numRef>
          </c:val>
          <c:extLst>
            <c:ext xmlns:c16="http://schemas.microsoft.com/office/drawing/2014/chart" uri="{C3380CC4-5D6E-409C-BE32-E72D297353CC}">
              <c16:uniqueId val="{00000006-E86B-42A0-8BE2-CC9CBA805F8C}"/>
            </c:ext>
          </c:extLst>
        </c:ser>
        <c:ser>
          <c:idx val="7"/>
          <c:order val="7"/>
          <c:tx>
            <c:strRef>
              <c:f>'MgmtReview Mtg  Data 14 Jan'!$I$34</c:f>
              <c:strCache>
                <c:ptCount val="1"/>
                <c:pt idx="0">
                  <c:v>EIC591SC</c:v>
                </c:pt>
              </c:strCache>
            </c:strRef>
          </c:tx>
          <c:spPr>
            <a:solidFill>
              <a:schemeClr val="accent2">
                <a:lumMod val="60000"/>
              </a:schemeClr>
            </a:solidFill>
            <a:ln>
              <a:noFill/>
            </a:ln>
            <a:effectLst/>
          </c:spPr>
          <c:invertIfNegative val="0"/>
          <c:cat>
            <c:strRef>
              <c:extLst>
                <c:ext xmlns:c15="http://schemas.microsoft.com/office/drawing/2012/chart" uri="{02D57815-91ED-43cb-92C2-25804820EDAC}">
                  <c15:fullRef>
                    <c15:sqref>'MgmtReview Mtg  Data 14 Jan'!$A$35:$A$45</c15:sqref>
                  </c15:fullRef>
                </c:ext>
              </c:extLst>
              <c:f>'MgmtReview Mtg  Data 14 Jan'!$A$35:$A$38</c:f>
              <c:strCache>
                <c:ptCount val="4"/>
                <c:pt idx="0">
                  <c:v>UseAsIs</c:v>
                </c:pt>
                <c:pt idx="1">
                  <c:v>Conforming</c:v>
                </c:pt>
                <c:pt idx="2">
                  <c:v>Return to Vendor</c:v>
                </c:pt>
                <c:pt idx="3">
                  <c:v>Reject</c:v>
                </c:pt>
              </c:strCache>
            </c:strRef>
          </c:cat>
          <c:val>
            <c:numRef>
              <c:extLst>
                <c:ext xmlns:c15="http://schemas.microsoft.com/office/drawing/2012/chart" uri="{02D57815-91ED-43cb-92C2-25804820EDAC}">
                  <c15:fullRef>
                    <c15:sqref>'MgmtReview Mtg  Data 14 Jan'!$I$35:$I$45</c15:sqref>
                  </c15:fullRef>
                </c:ext>
              </c:extLst>
              <c:f>'MgmtReview Mtg  Data 14 Jan'!$I$35:$I$38</c:f>
              <c:numCache>
                <c:formatCode>General</c:formatCode>
                <c:ptCount val="4"/>
              </c:numCache>
            </c:numRef>
          </c:val>
          <c:extLst>
            <c:ext xmlns:c16="http://schemas.microsoft.com/office/drawing/2014/chart" uri="{C3380CC4-5D6E-409C-BE32-E72D297353CC}">
              <c16:uniqueId val="{00000007-E86B-42A0-8BE2-CC9CBA805F8C}"/>
            </c:ext>
          </c:extLst>
        </c:ser>
        <c:dLbls>
          <c:showLegendKey val="0"/>
          <c:showVal val="0"/>
          <c:showCatName val="0"/>
          <c:showSerName val="0"/>
          <c:showPercent val="0"/>
          <c:showBubbleSize val="0"/>
        </c:dLbls>
        <c:gapWidth val="150"/>
        <c:overlap val="100"/>
        <c:axId val="726022960"/>
        <c:axId val="467028272"/>
      </c:barChart>
      <c:catAx>
        <c:axId val="7260229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67028272"/>
        <c:crosses val="autoZero"/>
        <c:auto val="1"/>
        <c:lblAlgn val="ctr"/>
        <c:lblOffset val="100"/>
        <c:noMultiLvlLbl val="0"/>
      </c:catAx>
      <c:valAx>
        <c:axId val="46702827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260229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kumimoji="0" lang="en-US" sz="1400" b="0" i="0" u="none" strike="noStrike" kern="1200" cap="none" spc="0" normalizeH="0" baseline="0" noProof="0">
                <a:ln>
                  <a:noFill/>
                </a:ln>
                <a:solidFill>
                  <a:sysClr val="windowText" lastClr="000000">
                    <a:lumMod val="65000"/>
                    <a:lumOff val="35000"/>
                  </a:sysClr>
                </a:solidFill>
                <a:effectLst/>
                <a:uLnTx/>
                <a:uFillTx/>
                <a:latin typeface="Calibri" panose="020F0502020204030204"/>
              </a:rPr>
              <a:t>SRF Ops NCR Category by Project </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'MgmtReview Mtg  Data 14 Jan'!$B$5</c:f>
              <c:strCache>
                <c:ptCount val="1"/>
                <c:pt idx="0">
                  <c:v>AUPCAV</c:v>
                </c:pt>
              </c:strCache>
            </c:strRef>
          </c:tx>
          <c:spPr>
            <a:solidFill>
              <a:schemeClr val="accent1"/>
            </a:solidFill>
            <a:ln>
              <a:noFill/>
            </a:ln>
            <a:effectLst/>
          </c:spPr>
          <c:invertIfNegative val="0"/>
          <c:cat>
            <c:strRef>
              <c:extLst>
                <c:ext xmlns:c15="http://schemas.microsoft.com/office/drawing/2012/chart" uri="{02D57815-91ED-43cb-92C2-25804820EDAC}">
                  <c15:fullRef>
                    <c15:sqref>'MgmtReview Mtg  Data 14 Jan'!$A$6:$A$28</c15:sqref>
                  </c15:fullRef>
                </c:ext>
              </c:extLst>
              <c:f>'MgmtReview Mtg  Data 14 Jan'!$A$6:$A$27</c:f>
              <c:strCache>
                <c:ptCount val="22"/>
                <c:pt idx="0">
                  <c:v>Dimensional</c:v>
                </c:pt>
                <c:pt idx="1">
                  <c:v>Other</c:v>
                </c:pt>
                <c:pt idx="2">
                  <c:v>Scratches</c:v>
                </c:pt>
                <c:pt idx="3">
                  <c:v>Dings</c:v>
                </c:pt>
                <c:pt idx="4">
                  <c:v>VTARFPerformance</c:v>
                </c:pt>
                <c:pt idx="5">
                  <c:v>RFTestFailure</c:v>
                </c:pt>
                <c:pt idx="6">
                  <c:v>Roughness</c:v>
                </c:pt>
                <c:pt idx="7">
                  <c:v>Stains</c:v>
                </c:pt>
                <c:pt idx="8">
                  <c:v>CMTRFPerformance</c:v>
                </c:pt>
                <c:pt idx="9">
                  <c:v>Plating</c:v>
                </c:pt>
                <c:pt idx="10">
                  <c:v>Vacuum</c:v>
                </c:pt>
                <c:pt idx="11">
                  <c:v>Mechanical</c:v>
                </c:pt>
                <c:pt idx="12">
                  <c:v>LeakTestFailure</c:v>
                </c:pt>
                <c:pt idx="13">
                  <c:v>Oxidation</c:v>
                </c:pt>
                <c:pt idx="14">
                  <c:v>Residues</c:v>
                </c:pt>
                <c:pt idx="15">
                  <c:v>Instrumentation</c:v>
                </c:pt>
                <c:pt idx="16">
                  <c:v>InspectionFailure</c:v>
                </c:pt>
                <c:pt idx="17">
                  <c:v>ShippingDamage</c:v>
                </c:pt>
                <c:pt idx="18">
                  <c:v>RFCMTF</c:v>
                </c:pt>
                <c:pt idx="19">
                  <c:v>Parallelism</c:v>
                </c:pt>
                <c:pt idx="20">
                  <c:v>Flatness</c:v>
                </c:pt>
                <c:pt idx="21">
                  <c:v>Delamination</c:v>
                </c:pt>
              </c:strCache>
            </c:strRef>
          </c:cat>
          <c:val>
            <c:numRef>
              <c:extLst>
                <c:ext xmlns:c15="http://schemas.microsoft.com/office/drawing/2012/chart" uri="{02D57815-91ED-43cb-92C2-25804820EDAC}">
                  <c15:fullRef>
                    <c15:sqref>'MgmtReview Mtg  Data 14 Jan'!$B$6:$B$28</c15:sqref>
                  </c15:fullRef>
                </c:ext>
              </c:extLst>
              <c:f>'MgmtReview Mtg  Data 14 Jan'!$B$6:$B$27</c:f>
              <c:numCache>
                <c:formatCode>General</c:formatCode>
                <c:ptCount val="22"/>
                <c:pt idx="4">
                  <c:v>7</c:v>
                </c:pt>
                <c:pt idx="17">
                  <c:v>3</c:v>
                </c:pt>
              </c:numCache>
            </c:numRef>
          </c:val>
          <c:extLst>
            <c:ext xmlns:c16="http://schemas.microsoft.com/office/drawing/2014/chart" uri="{C3380CC4-5D6E-409C-BE32-E72D297353CC}">
              <c16:uniqueId val="{00000000-AD9E-4FF7-9BC1-299317549DCF}"/>
            </c:ext>
          </c:extLst>
        </c:ser>
        <c:ser>
          <c:idx val="1"/>
          <c:order val="1"/>
          <c:tx>
            <c:strRef>
              <c:f>'MgmtReview Mtg  Data 14 Jan'!$C$5</c:f>
              <c:strCache>
                <c:ptCount val="1"/>
                <c:pt idx="0">
                  <c:v>AUPPS</c:v>
                </c:pt>
              </c:strCache>
            </c:strRef>
          </c:tx>
          <c:spPr>
            <a:solidFill>
              <a:schemeClr val="accent2"/>
            </a:solidFill>
            <a:ln>
              <a:noFill/>
            </a:ln>
            <a:effectLst/>
          </c:spPr>
          <c:invertIfNegative val="0"/>
          <c:cat>
            <c:strRef>
              <c:extLst>
                <c:ext xmlns:c15="http://schemas.microsoft.com/office/drawing/2012/chart" uri="{02D57815-91ED-43cb-92C2-25804820EDAC}">
                  <c15:fullRef>
                    <c15:sqref>'MgmtReview Mtg  Data 14 Jan'!$A$6:$A$28</c15:sqref>
                  </c15:fullRef>
                </c:ext>
              </c:extLst>
              <c:f>'MgmtReview Mtg  Data 14 Jan'!$A$6:$A$27</c:f>
              <c:strCache>
                <c:ptCount val="22"/>
                <c:pt idx="0">
                  <c:v>Dimensional</c:v>
                </c:pt>
                <c:pt idx="1">
                  <c:v>Other</c:v>
                </c:pt>
                <c:pt idx="2">
                  <c:v>Scratches</c:v>
                </c:pt>
                <c:pt idx="3">
                  <c:v>Dings</c:v>
                </c:pt>
                <c:pt idx="4">
                  <c:v>VTARFPerformance</c:v>
                </c:pt>
                <c:pt idx="5">
                  <c:v>RFTestFailure</c:v>
                </c:pt>
                <c:pt idx="6">
                  <c:v>Roughness</c:v>
                </c:pt>
                <c:pt idx="7">
                  <c:v>Stains</c:v>
                </c:pt>
                <c:pt idx="8">
                  <c:v>CMTRFPerformance</c:v>
                </c:pt>
                <c:pt idx="9">
                  <c:v>Plating</c:v>
                </c:pt>
                <c:pt idx="10">
                  <c:v>Vacuum</c:v>
                </c:pt>
                <c:pt idx="11">
                  <c:v>Mechanical</c:v>
                </c:pt>
                <c:pt idx="12">
                  <c:v>LeakTestFailure</c:v>
                </c:pt>
                <c:pt idx="13">
                  <c:v>Oxidation</c:v>
                </c:pt>
                <c:pt idx="14">
                  <c:v>Residues</c:v>
                </c:pt>
                <c:pt idx="15">
                  <c:v>Instrumentation</c:v>
                </c:pt>
                <c:pt idx="16">
                  <c:v>InspectionFailure</c:v>
                </c:pt>
                <c:pt idx="17">
                  <c:v>ShippingDamage</c:v>
                </c:pt>
                <c:pt idx="18">
                  <c:v>RFCMTF</c:v>
                </c:pt>
                <c:pt idx="19">
                  <c:v>Parallelism</c:v>
                </c:pt>
                <c:pt idx="20">
                  <c:v>Flatness</c:v>
                </c:pt>
                <c:pt idx="21">
                  <c:v>Delamination</c:v>
                </c:pt>
              </c:strCache>
            </c:strRef>
          </c:cat>
          <c:val>
            <c:numRef>
              <c:extLst>
                <c:ext xmlns:c15="http://schemas.microsoft.com/office/drawing/2012/chart" uri="{02D57815-91ED-43cb-92C2-25804820EDAC}">
                  <c15:fullRef>
                    <c15:sqref>'MgmtReview Mtg  Data 14 Jan'!$C$6:$C$28</c15:sqref>
                  </c15:fullRef>
                </c:ext>
              </c:extLst>
              <c:f>'MgmtReview Mtg  Data 14 Jan'!$C$6:$C$27</c:f>
              <c:numCache>
                <c:formatCode>General</c:formatCode>
                <c:ptCount val="22"/>
                <c:pt idx="0">
                  <c:v>86</c:v>
                </c:pt>
                <c:pt idx="1">
                  <c:v>8</c:v>
                </c:pt>
                <c:pt idx="2">
                  <c:v>4</c:v>
                </c:pt>
                <c:pt idx="3">
                  <c:v>15</c:v>
                </c:pt>
                <c:pt idx="19">
                  <c:v>1</c:v>
                </c:pt>
              </c:numCache>
            </c:numRef>
          </c:val>
          <c:extLst>
            <c:ext xmlns:c16="http://schemas.microsoft.com/office/drawing/2014/chart" uri="{C3380CC4-5D6E-409C-BE32-E72D297353CC}">
              <c16:uniqueId val="{00000001-AD9E-4FF7-9BC1-299317549DCF}"/>
            </c:ext>
          </c:extLst>
        </c:ser>
        <c:ser>
          <c:idx val="2"/>
          <c:order val="2"/>
          <c:tx>
            <c:strRef>
              <c:f>'MgmtReview Mtg  Data 14 Jan'!$D$5</c:f>
              <c:strCache>
                <c:ptCount val="1"/>
                <c:pt idx="0">
                  <c:v>C100R</c:v>
                </c:pt>
              </c:strCache>
            </c:strRef>
          </c:tx>
          <c:spPr>
            <a:solidFill>
              <a:schemeClr val="accent3"/>
            </a:solidFill>
            <a:ln>
              <a:noFill/>
            </a:ln>
            <a:effectLst/>
          </c:spPr>
          <c:invertIfNegative val="0"/>
          <c:cat>
            <c:strRef>
              <c:extLst>
                <c:ext xmlns:c15="http://schemas.microsoft.com/office/drawing/2012/chart" uri="{02D57815-91ED-43cb-92C2-25804820EDAC}">
                  <c15:fullRef>
                    <c15:sqref>'MgmtReview Mtg  Data 14 Jan'!$A$6:$A$28</c15:sqref>
                  </c15:fullRef>
                </c:ext>
              </c:extLst>
              <c:f>'MgmtReview Mtg  Data 14 Jan'!$A$6:$A$27</c:f>
              <c:strCache>
                <c:ptCount val="22"/>
                <c:pt idx="0">
                  <c:v>Dimensional</c:v>
                </c:pt>
                <c:pt idx="1">
                  <c:v>Other</c:v>
                </c:pt>
                <c:pt idx="2">
                  <c:v>Scratches</c:v>
                </c:pt>
                <c:pt idx="3">
                  <c:v>Dings</c:v>
                </c:pt>
                <c:pt idx="4">
                  <c:v>VTARFPerformance</c:v>
                </c:pt>
                <c:pt idx="5">
                  <c:v>RFTestFailure</c:v>
                </c:pt>
                <c:pt idx="6">
                  <c:v>Roughness</c:v>
                </c:pt>
                <c:pt idx="7">
                  <c:v>Stains</c:v>
                </c:pt>
                <c:pt idx="8">
                  <c:v>CMTRFPerformance</c:v>
                </c:pt>
                <c:pt idx="9">
                  <c:v>Plating</c:v>
                </c:pt>
                <c:pt idx="10">
                  <c:v>Vacuum</c:v>
                </c:pt>
                <c:pt idx="11">
                  <c:v>Mechanical</c:v>
                </c:pt>
                <c:pt idx="12">
                  <c:v>LeakTestFailure</c:v>
                </c:pt>
                <c:pt idx="13">
                  <c:v>Oxidation</c:v>
                </c:pt>
                <c:pt idx="14">
                  <c:v>Residues</c:v>
                </c:pt>
                <c:pt idx="15">
                  <c:v>Instrumentation</c:v>
                </c:pt>
                <c:pt idx="16">
                  <c:v>InspectionFailure</c:v>
                </c:pt>
                <c:pt idx="17">
                  <c:v>ShippingDamage</c:v>
                </c:pt>
                <c:pt idx="18">
                  <c:v>RFCMTF</c:v>
                </c:pt>
                <c:pt idx="19">
                  <c:v>Parallelism</c:v>
                </c:pt>
                <c:pt idx="20">
                  <c:v>Flatness</c:v>
                </c:pt>
                <c:pt idx="21">
                  <c:v>Delamination</c:v>
                </c:pt>
              </c:strCache>
            </c:strRef>
          </c:cat>
          <c:val>
            <c:numRef>
              <c:extLst>
                <c:ext xmlns:c15="http://schemas.microsoft.com/office/drawing/2012/chart" uri="{02D57815-91ED-43cb-92C2-25804820EDAC}">
                  <c15:fullRef>
                    <c15:sqref>'MgmtReview Mtg  Data 14 Jan'!$D$6:$D$28</c15:sqref>
                  </c15:fullRef>
                </c:ext>
              </c:extLst>
              <c:f>'MgmtReview Mtg  Data 14 Jan'!$D$6:$D$27</c:f>
              <c:numCache>
                <c:formatCode>General</c:formatCode>
                <c:ptCount val="22"/>
                <c:pt idx="0">
                  <c:v>39</c:v>
                </c:pt>
                <c:pt idx="1">
                  <c:v>5</c:v>
                </c:pt>
                <c:pt idx="2">
                  <c:v>15</c:v>
                </c:pt>
                <c:pt idx="3">
                  <c:v>11</c:v>
                </c:pt>
                <c:pt idx="4">
                  <c:v>22</c:v>
                </c:pt>
                <c:pt idx="5">
                  <c:v>14</c:v>
                </c:pt>
                <c:pt idx="6">
                  <c:v>3</c:v>
                </c:pt>
                <c:pt idx="7">
                  <c:v>15</c:v>
                </c:pt>
                <c:pt idx="8">
                  <c:v>2</c:v>
                </c:pt>
                <c:pt idx="9">
                  <c:v>8</c:v>
                </c:pt>
                <c:pt idx="10">
                  <c:v>2</c:v>
                </c:pt>
                <c:pt idx="11">
                  <c:v>0</c:v>
                </c:pt>
                <c:pt idx="12">
                  <c:v>3</c:v>
                </c:pt>
                <c:pt idx="13">
                  <c:v>0</c:v>
                </c:pt>
                <c:pt idx="14">
                  <c:v>4</c:v>
                </c:pt>
                <c:pt idx="15">
                  <c:v>4</c:v>
                </c:pt>
                <c:pt idx="16">
                  <c:v>1</c:v>
                </c:pt>
                <c:pt idx="17">
                  <c:v>1</c:v>
                </c:pt>
                <c:pt idx="18">
                  <c:v>1</c:v>
                </c:pt>
                <c:pt idx="19">
                  <c:v>0</c:v>
                </c:pt>
                <c:pt idx="20">
                  <c:v>1</c:v>
                </c:pt>
                <c:pt idx="21">
                  <c:v>0</c:v>
                </c:pt>
              </c:numCache>
            </c:numRef>
          </c:val>
          <c:extLst>
            <c:ext xmlns:c16="http://schemas.microsoft.com/office/drawing/2014/chart" uri="{C3380CC4-5D6E-409C-BE32-E72D297353CC}">
              <c16:uniqueId val="{00000002-AD9E-4FF7-9BC1-299317549DCF}"/>
            </c:ext>
          </c:extLst>
        </c:ser>
        <c:ser>
          <c:idx val="3"/>
          <c:order val="3"/>
          <c:tx>
            <c:strRef>
              <c:f>'MgmtReview Mtg  Data 14 Jan'!$E$5</c:f>
              <c:strCache>
                <c:ptCount val="1"/>
                <c:pt idx="0">
                  <c:v>ER5C</c:v>
                </c:pt>
              </c:strCache>
            </c:strRef>
          </c:tx>
          <c:spPr>
            <a:solidFill>
              <a:schemeClr val="accent4"/>
            </a:solidFill>
            <a:ln>
              <a:noFill/>
            </a:ln>
            <a:effectLst/>
          </c:spPr>
          <c:invertIfNegative val="0"/>
          <c:cat>
            <c:strRef>
              <c:extLst>
                <c:ext xmlns:c15="http://schemas.microsoft.com/office/drawing/2012/chart" uri="{02D57815-91ED-43cb-92C2-25804820EDAC}">
                  <c15:fullRef>
                    <c15:sqref>'MgmtReview Mtg  Data 14 Jan'!$A$6:$A$28</c15:sqref>
                  </c15:fullRef>
                </c:ext>
              </c:extLst>
              <c:f>'MgmtReview Mtg  Data 14 Jan'!$A$6:$A$27</c:f>
              <c:strCache>
                <c:ptCount val="22"/>
                <c:pt idx="0">
                  <c:v>Dimensional</c:v>
                </c:pt>
                <c:pt idx="1">
                  <c:v>Other</c:v>
                </c:pt>
                <c:pt idx="2">
                  <c:v>Scratches</c:v>
                </c:pt>
                <c:pt idx="3">
                  <c:v>Dings</c:v>
                </c:pt>
                <c:pt idx="4">
                  <c:v>VTARFPerformance</c:v>
                </c:pt>
                <c:pt idx="5">
                  <c:v>RFTestFailure</c:v>
                </c:pt>
                <c:pt idx="6">
                  <c:v>Roughness</c:v>
                </c:pt>
                <c:pt idx="7">
                  <c:v>Stains</c:v>
                </c:pt>
                <c:pt idx="8">
                  <c:v>CMTRFPerformance</c:v>
                </c:pt>
                <c:pt idx="9">
                  <c:v>Plating</c:v>
                </c:pt>
                <c:pt idx="10">
                  <c:v>Vacuum</c:v>
                </c:pt>
                <c:pt idx="11">
                  <c:v>Mechanical</c:v>
                </c:pt>
                <c:pt idx="12">
                  <c:v>LeakTestFailure</c:v>
                </c:pt>
                <c:pt idx="13">
                  <c:v>Oxidation</c:v>
                </c:pt>
                <c:pt idx="14">
                  <c:v>Residues</c:v>
                </c:pt>
                <c:pt idx="15">
                  <c:v>Instrumentation</c:v>
                </c:pt>
                <c:pt idx="16">
                  <c:v>InspectionFailure</c:v>
                </c:pt>
                <c:pt idx="17">
                  <c:v>ShippingDamage</c:v>
                </c:pt>
                <c:pt idx="18">
                  <c:v>RFCMTF</c:v>
                </c:pt>
                <c:pt idx="19">
                  <c:v>Parallelism</c:v>
                </c:pt>
                <c:pt idx="20">
                  <c:v>Flatness</c:v>
                </c:pt>
                <c:pt idx="21">
                  <c:v>Delamination</c:v>
                </c:pt>
              </c:strCache>
            </c:strRef>
          </c:cat>
          <c:val>
            <c:numRef>
              <c:extLst>
                <c:ext xmlns:c15="http://schemas.microsoft.com/office/drawing/2012/chart" uri="{02D57815-91ED-43cb-92C2-25804820EDAC}">
                  <c15:fullRef>
                    <c15:sqref>'MgmtReview Mtg  Data 14 Jan'!$E$6:$E$28</c15:sqref>
                  </c15:fullRef>
                </c:ext>
              </c:extLst>
              <c:f>'MgmtReview Mtg  Data 14 Jan'!$E$6:$E$27</c:f>
              <c:numCache>
                <c:formatCode>General</c:formatCode>
                <c:ptCount val="22"/>
                <c:pt idx="0">
                  <c:v>480</c:v>
                </c:pt>
                <c:pt idx="1">
                  <c:v>37</c:v>
                </c:pt>
                <c:pt idx="2">
                  <c:v>78</c:v>
                </c:pt>
                <c:pt idx="3">
                  <c:v>61</c:v>
                </c:pt>
                <c:pt idx="4">
                  <c:v>48</c:v>
                </c:pt>
                <c:pt idx="5">
                  <c:v>28</c:v>
                </c:pt>
                <c:pt idx="6">
                  <c:v>59</c:v>
                </c:pt>
                <c:pt idx="7">
                  <c:v>32</c:v>
                </c:pt>
                <c:pt idx="8">
                  <c:v>20</c:v>
                </c:pt>
                <c:pt idx="9">
                  <c:v>12</c:v>
                </c:pt>
                <c:pt idx="10">
                  <c:v>2</c:v>
                </c:pt>
                <c:pt idx="11">
                  <c:v>2</c:v>
                </c:pt>
                <c:pt idx="12">
                  <c:v>3</c:v>
                </c:pt>
                <c:pt idx="13">
                  <c:v>3</c:v>
                </c:pt>
                <c:pt idx="14">
                  <c:v>13</c:v>
                </c:pt>
                <c:pt idx="15">
                  <c:v>0</c:v>
                </c:pt>
                <c:pt idx="16">
                  <c:v>2</c:v>
                </c:pt>
                <c:pt idx="17">
                  <c:v>0</c:v>
                </c:pt>
                <c:pt idx="18">
                  <c:v>3</c:v>
                </c:pt>
                <c:pt idx="19">
                  <c:v>14</c:v>
                </c:pt>
                <c:pt idx="20">
                  <c:v>12</c:v>
                </c:pt>
                <c:pt idx="21">
                  <c:v>1</c:v>
                </c:pt>
              </c:numCache>
            </c:numRef>
          </c:val>
          <c:extLst>
            <c:ext xmlns:c16="http://schemas.microsoft.com/office/drawing/2014/chart" uri="{C3380CC4-5D6E-409C-BE32-E72D297353CC}">
              <c16:uniqueId val="{00000003-AD9E-4FF7-9BC1-299317549DCF}"/>
            </c:ext>
          </c:extLst>
        </c:ser>
        <c:ser>
          <c:idx val="4"/>
          <c:order val="4"/>
          <c:tx>
            <c:strRef>
              <c:f>'MgmtReview Mtg  Data 14 Jan'!$F$5</c:f>
              <c:strCache>
                <c:ptCount val="1"/>
                <c:pt idx="0">
                  <c:v>L2HE</c:v>
                </c:pt>
              </c:strCache>
            </c:strRef>
          </c:tx>
          <c:spPr>
            <a:solidFill>
              <a:schemeClr val="accent5"/>
            </a:solidFill>
            <a:ln>
              <a:noFill/>
            </a:ln>
            <a:effectLst/>
          </c:spPr>
          <c:invertIfNegative val="0"/>
          <c:cat>
            <c:strRef>
              <c:extLst>
                <c:ext xmlns:c15="http://schemas.microsoft.com/office/drawing/2012/chart" uri="{02D57815-91ED-43cb-92C2-25804820EDAC}">
                  <c15:fullRef>
                    <c15:sqref>'MgmtReview Mtg  Data 14 Jan'!$A$6:$A$28</c15:sqref>
                  </c15:fullRef>
                </c:ext>
              </c:extLst>
              <c:f>'MgmtReview Mtg  Data 14 Jan'!$A$6:$A$27</c:f>
              <c:strCache>
                <c:ptCount val="22"/>
                <c:pt idx="0">
                  <c:v>Dimensional</c:v>
                </c:pt>
                <c:pt idx="1">
                  <c:v>Other</c:v>
                </c:pt>
                <c:pt idx="2">
                  <c:v>Scratches</c:v>
                </c:pt>
                <c:pt idx="3">
                  <c:v>Dings</c:v>
                </c:pt>
                <c:pt idx="4">
                  <c:v>VTARFPerformance</c:v>
                </c:pt>
                <c:pt idx="5">
                  <c:v>RFTestFailure</c:v>
                </c:pt>
                <c:pt idx="6">
                  <c:v>Roughness</c:v>
                </c:pt>
                <c:pt idx="7">
                  <c:v>Stains</c:v>
                </c:pt>
                <c:pt idx="8">
                  <c:v>CMTRFPerformance</c:v>
                </c:pt>
                <c:pt idx="9">
                  <c:v>Plating</c:v>
                </c:pt>
                <c:pt idx="10">
                  <c:v>Vacuum</c:v>
                </c:pt>
                <c:pt idx="11">
                  <c:v>Mechanical</c:v>
                </c:pt>
                <c:pt idx="12">
                  <c:v>LeakTestFailure</c:v>
                </c:pt>
                <c:pt idx="13">
                  <c:v>Oxidation</c:v>
                </c:pt>
                <c:pt idx="14">
                  <c:v>Residues</c:v>
                </c:pt>
                <c:pt idx="15">
                  <c:v>Instrumentation</c:v>
                </c:pt>
                <c:pt idx="16">
                  <c:v>InspectionFailure</c:v>
                </c:pt>
                <c:pt idx="17">
                  <c:v>ShippingDamage</c:v>
                </c:pt>
                <c:pt idx="18">
                  <c:v>RFCMTF</c:v>
                </c:pt>
                <c:pt idx="19">
                  <c:v>Parallelism</c:v>
                </c:pt>
                <c:pt idx="20">
                  <c:v>Flatness</c:v>
                </c:pt>
                <c:pt idx="21">
                  <c:v>Delamination</c:v>
                </c:pt>
              </c:strCache>
            </c:strRef>
          </c:cat>
          <c:val>
            <c:numRef>
              <c:extLst>
                <c:ext xmlns:c15="http://schemas.microsoft.com/office/drawing/2012/chart" uri="{02D57815-91ED-43cb-92C2-25804820EDAC}">
                  <c15:fullRef>
                    <c15:sqref>'MgmtReview Mtg  Data 14 Jan'!$F$6:$F$28</c15:sqref>
                  </c15:fullRef>
                </c:ext>
              </c:extLst>
              <c:f>'MgmtReview Mtg  Data 14 Jan'!$F$6:$F$27</c:f>
              <c:numCache>
                <c:formatCode>General</c:formatCode>
                <c:ptCount val="22"/>
                <c:pt idx="0">
                  <c:v>97</c:v>
                </c:pt>
                <c:pt idx="1">
                  <c:v>159</c:v>
                </c:pt>
                <c:pt idx="2">
                  <c:v>72</c:v>
                </c:pt>
                <c:pt idx="3">
                  <c:v>74</c:v>
                </c:pt>
                <c:pt idx="4">
                  <c:v>50</c:v>
                </c:pt>
                <c:pt idx="5">
                  <c:v>51</c:v>
                </c:pt>
                <c:pt idx="6">
                  <c:v>15</c:v>
                </c:pt>
                <c:pt idx="7">
                  <c:v>35</c:v>
                </c:pt>
                <c:pt idx="8">
                  <c:v>15</c:v>
                </c:pt>
                <c:pt idx="9">
                  <c:v>36</c:v>
                </c:pt>
                <c:pt idx="10">
                  <c:v>13</c:v>
                </c:pt>
                <c:pt idx="11">
                  <c:v>13</c:v>
                </c:pt>
                <c:pt idx="12">
                  <c:v>23</c:v>
                </c:pt>
                <c:pt idx="13">
                  <c:v>26</c:v>
                </c:pt>
                <c:pt idx="14">
                  <c:v>12</c:v>
                </c:pt>
                <c:pt idx="15">
                  <c:v>17</c:v>
                </c:pt>
                <c:pt idx="16">
                  <c:v>24</c:v>
                </c:pt>
                <c:pt idx="17">
                  <c:v>12</c:v>
                </c:pt>
                <c:pt idx="18">
                  <c:v>18</c:v>
                </c:pt>
                <c:pt idx="19">
                  <c:v>4</c:v>
                </c:pt>
                <c:pt idx="20">
                  <c:v>0</c:v>
                </c:pt>
                <c:pt idx="21">
                  <c:v>3</c:v>
                </c:pt>
              </c:numCache>
            </c:numRef>
          </c:val>
          <c:extLst>
            <c:ext xmlns:c16="http://schemas.microsoft.com/office/drawing/2014/chart" uri="{C3380CC4-5D6E-409C-BE32-E72D297353CC}">
              <c16:uniqueId val="{00000004-AD9E-4FF7-9BC1-299317549DCF}"/>
            </c:ext>
          </c:extLst>
        </c:ser>
        <c:ser>
          <c:idx val="5"/>
          <c:order val="5"/>
          <c:tx>
            <c:strRef>
              <c:f>'MgmtReview Mtg  Data 14 Jan'!$G$5</c:f>
              <c:strCache>
                <c:ptCount val="1"/>
                <c:pt idx="0">
                  <c:v>SNSPPU</c:v>
                </c:pt>
              </c:strCache>
            </c:strRef>
          </c:tx>
          <c:spPr>
            <a:solidFill>
              <a:schemeClr val="accent6"/>
            </a:solidFill>
            <a:ln>
              <a:noFill/>
            </a:ln>
            <a:effectLst/>
          </c:spPr>
          <c:invertIfNegative val="0"/>
          <c:cat>
            <c:strRef>
              <c:extLst>
                <c:ext xmlns:c15="http://schemas.microsoft.com/office/drawing/2012/chart" uri="{02D57815-91ED-43cb-92C2-25804820EDAC}">
                  <c15:fullRef>
                    <c15:sqref>'MgmtReview Mtg  Data 14 Jan'!$A$6:$A$28</c15:sqref>
                  </c15:fullRef>
                </c:ext>
              </c:extLst>
              <c:f>'MgmtReview Mtg  Data 14 Jan'!$A$6:$A$27</c:f>
              <c:strCache>
                <c:ptCount val="22"/>
                <c:pt idx="0">
                  <c:v>Dimensional</c:v>
                </c:pt>
                <c:pt idx="1">
                  <c:v>Other</c:v>
                </c:pt>
                <c:pt idx="2">
                  <c:v>Scratches</c:v>
                </c:pt>
                <c:pt idx="3">
                  <c:v>Dings</c:v>
                </c:pt>
                <c:pt idx="4">
                  <c:v>VTARFPerformance</c:v>
                </c:pt>
                <c:pt idx="5">
                  <c:v>RFTestFailure</c:v>
                </c:pt>
                <c:pt idx="6">
                  <c:v>Roughness</c:v>
                </c:pt>
                <c:pt idx="7">
                  <c:v>Stains</c:v>
                </c:pt>
                <c:pt idx="8">
                  <c:v>CMTRFPerformance</c:v>
                </c:pt>
                <c:pt idx="9">
                  <c:v>Plating</c:v>
                </c:pt>
                <c:pt idx="10">
                  <c:v>Vacuum</c:v>
                </c:pt>
                <c:pt idx="11">
                  <c:v>Mechanical</c:v>
                </c:pt>
                <c:pt idx="12">
                  <c:v>LeakTestFailure</c:v>
                </c:pt>
                <c:pt idx="13">
                  <c:v>Oxidation</c:v>
                </c:pt>
                <c:pt idx="14">
                  <c:v>Residues</c:v>
                </c:pt>
                <c:pt idx="15">
                  <c:v>Instrumentation</c:v>
                </c:pt>
                <c:pt idx="16">
                  <c:v>InspectionFailure</c:v>
                </c:pt>
                <c:pt idx="17">
                  <c:v>ShippingDamage</c:v>
                </c:pt>
                <c:pt idx="18">
                  <c:v>RFCMTF</c:v>
                </c:pt>
                <c:pt idx="19">
                  <c:v>Parallelism</c:v>
                </c:pt>
                <c:pt idx="20">
                  <c:v>Flatness</c:v>
                </c:pt>
                <c:pt idx="21">
                  <c:v>Delamination</c:v>
                </c:pt>
              </c:strCache>
            </c:strRef>
          </c:cat>
          <c:val>
            <c:numRef>
              <c:extLst>
                <c:ext xmlns:c15="http://schemas.microsoft.com/office/drawing/2012/chart" uri="{02D57815-91ED-43cb-92C2-25804820EDAC}">
                  <c15:fullRef>
                    <c15:sqref>'MgmtReview Mtg  Data 14 Jan'!$G$6:$G$28</c15:sqref>
                  </c15:fullRef>
                </c:ext>
              </c:extLst>
              <c:f>'MgmtReview Mtg  Data 14 Jan'!$G$6:$G$27</c:f>
              <c:numCache>
                <c:formatCode>General</c:formatCode>
                <c:ptCount val="22"/>
                <c:pt idx="0">
                  <c:v>185</c:v>
                </c:pt>
                <c:pt idx="1">
                  <c:v>167</c:v>
                </c:pt>
                <c:pt idx="2">
                  <c:v>105</c:v>
                </c:pt>
                <c:pt idx="3">
                  <c:v>112</c:v>
                </c:pt>
                <c:pt idx="4">
                  <c:v>0</c:v>
                </c:pt>
                <c:pt idx="5">
                  <c:v>24</c:v>
                </c:pt>
                <c:pt idx="6">
                  <c:v>27</c:v>
                </c:pt>
                <c:pt idx="7">
                  <c:v>13</c:v>
                </c:pt>
                <c:pt idx="8">
                  <c:v>22</c:v>
                </c:pt>
                <c:pt idx="9">
                  <c:v>0</c:v>
                </c:pt>
                <c:pt idx="10">
                  <c:v>35</c:v>
                </c:pt>
                <c:pt idx="11">
                  <c:v>32</c:v>
                </c:pt>
                <c:pt idx="12">
                  <c:v>12</c:v>
                </c:pt>
                <c:pt idx="13">
                  <c:v>6</c:v>
                </c:pt>
                <c:pt idx="14">
                  <c:v>5</c:v>
                </c:pt>
                <c:pt idx="15">
                  <c:v>9</c:v>
                </c:pt>
                <c:pt idx="16">
                  <c:v>2</c:v>
                </c:pt>
                <c:pt idx="17">
                  <c:v>8</c:v>
                </c:pt>
                <c:pt idx="18">
                  <c:v>0</c:v>
                </c:pt>
                <c:pt idx="19">
                  <c:v>0</c:v>
                </c:pt>
                <c:pt idx="20">
                  <c:v>1</c:v>
                </c:pt>
                <c:pt idx="21">
                  <c:v>0</c:v>
                </c:pt>
              </c:numCache>
            </c:numRef>
          </c:val>
          <c:extLst>
            <c:ext xmlns:c16="http://schemas.microsoft.com/office/drawing/2014/chart" uri="{C3380CC4-5D6E-409C-BE32-E72D297353CC}">
              <c16:uniqueId val="{00000005-AD9E-4FF7-9BC1-299317549DCF}"/>
            </c:ext>
          </c:extLst>
        </c:ser>
        <c:ser>
          <c:idx val="6"/>
          <c:order val="6"/>
          <c:tx>
            <c:strRef>
              <c:f>'MgmtReview Mtg  Data 14 Jan'!$H$5</c:f>
              <c:strCache>
                <c:ptCount val="1"/>
                <c:pt idx="0">
                  <c:v>EIC197</c:v>
                </c:pt>
              </c:strCache>
            </c:strRef>
          </c:tx>
          <c:spPr>
            <a:solidFill>
              <a:schemeClr val="accent1">
                <a:lumMod val="60000"/>
              </a:schemeClr>
            </a:solidFill>
            <a:ln>
              <a:noFill/>
            </a:ln>
            <a:effectLst/>
          </c:spPr>
          <c:invertIfNegative val="0"/>
          <c:cat>
            <c:strRef>
              <c:extLst>
                <c:ext xmlns:c15="http://schemas.microsoft.com/office/drawing/2012/chart" uri="{02D57815-91ED-43cb-92C2-25804820EDAC}">
                  <c15:fullRef>
                    <c15:sqref>'MgmtReview Mtg  Data 14 Jan'!$A$6:$A$28</c15:sqref>
                  </c15:fullRef>
                </c:ext>
              </c:extLst>
              <c:f>'MgmtReview Mtg  Data 14 Jan'!$A$6:$A$27</c:f>
              <c:strCache>
                <c:ptCount val="22"/>
                <c:pt idx="0">
                  <c:v>Dimensional</c:v>
                </c:pt>
                <c:pt idx="1">
                  <c:v>Other</c:v>
                </c:pt>
                <c:pt idx="2">
                  <c:v>Scratches</c:v>
                </c:pt>
                <c:pt idx="3">
                  <c:v>Dings</c:v>
                </c:pt>
                <c:pt idx="4">
                  <c:v>VTARFPerformance</c:v>
                </c:pt>
                <c:pt idx="5">
                  <c:v>RFTestFailure</c:v>
                </c:pt>
                <c:pt idx="6">
                  <c:v>Roughness</c:v>
                </c:pt>
                <c:pt idx="7">
                  <c:v>Stains</c:v>
                </c:pt>
                <c:pt idx="8">
                  <c:v>CMTRFPerformance</c:v>
                </c:pt>
                <c:pt idx="9">
                  <c:v>Plating</c:v>
                </c:pt>
                <c:pt idx="10">
                  <c:v>Vacuum</c:v>
                </c:pt>
                <c:pt idx="11">
                  <c:v>Mechanical</c:v>
                </c:pt>
                <c:pt idx="12">
                  <c:v>LeakTestFailure</c:v>
                </c:pt>
                <c:pt idx="13">
                  <c:v>Oxidation</c:v>
                </c:pt>
                <c:pt idx="14">
                  <c:v>Residues</c:v>
                </c:pt>
                <c:pt idx="15">
                  <c:v>Instrumentation</c:v>
                </c:pt>
                <c:pt idx="16">
                  <c:v>InspectionFailure</c:v>
                </c:pt>
                <c:pt idx="17">
                  <c:v>ShippingDamage</c:v>
                </c:pt>
                <c:pt idx="18">
                  <c:v>RFCMTF</c:v>
                </c:pt>
                <c:pt idx="19">
                  <c:v>Parallelism</c:v>
                </c:pt>
                <c:pt idx="20">
                  <c:v>Flatness</c:v>
                </c:pt>
                <c:pt idx="21">
                  <c:v>Delamination</c:v>
                </c:pt>
              </c:strCache>
            </c:strRef>
          </c:cat>
          <c:val>
            <c:numRef>
              <c:extLst>
                <c:ext xmlns:c15="http://schemas.microsoft.com/office/drawing/2012/chart" uri="{02D57815-91ED-43cb-92C2-25804820EDAC}">
                  <c15:fullRef>
                    <c15:sqref>'MgmtReview Mtg  Data 14 Jan'!$H$6:$H$28</c15:sqref>
                  </c15:fullRef>
                </c:ext>
              </c:extLst>
              <c:f>'MgmtReview Mtg  Data 14 Jan'!$H$6:$H$27</c:f>
              <c:numCache>
                <c:formatCode>General</c:formatCode>
                <c:ptCount val="22"/>
                <c:pt idx="0">
                  <c:v>1</c:v>
                </c:pt>
              </c:numCache>
            </c:numRef>
          </c:val>
          <c:extLst>
            <c:ext xmlns:c16="http://schemas.microsoft.com/office/drawing/2014/chart" uri="{C3380CC4-5D6E-409C-BE32-E72D297353CC}">
              <c16:uniqueId val="{00000006-AD9E-4FF7-9BC1-299317549DCF}"/>
            </c:ext>
          </c:extLst>
        </c:ser>
        <c:ser>
          <c:idx val="7"/>
          <c:order val="7"/>
          <c:tx>
            <c:strRef>
              <c:f>'MgmtReview Mtg  Data 14 Jan'!$I$5</c:f>
              <c:strCache>
                <c:ptCount val="1"/>
                <c:pt idx="0">
                  <c:v>EIC591SC</c:v>
                </c:pt>
              </c:strCache>
            </c:strRef>
          </c:tx>
          <c:spPr>
            <a:solidFill>
              <a:schemeClr val="accent2">
                <a:lumMod val="60000"/>
              </a:schemeClr>
            </a:solidFill>
            <a:ln>
              <a:noFill/>
            </a:ln>
            <a:effectLst/>
          </c:spPr>
          <c:invertIfNegative val="0"/>
          <c:cat>
            <c:strRef>
              <c:extLst>
                <c:ext xmlns:c15="http://schemas.microsoft.com/office/drawing/2012/chart" uri="{02D57815-91ED-43cb-92C2-25804820EDAC}">
                  <c15:fullRef>
                    <c15:sqref>'MgmtReview Mtg  Data 14 Jan'!$A$6:$A$28</c15:sqref>
                  </c15:fullRef>
                </c:ext>
              </c:extLst>
              <c:f>'MgmtReview Mtg  Data 14 Jan'!$A$6:$A$27</c:f>
              <c:strCache>
                <c:ptCount val="22"/>
                <c:pt idx="0">
                  <c:v>Dimensional</c:v>
                </c:pt>
                <c:pt idx="1">
                  <c:v>Other</c:v>
                </c:pt>
                <c:pt idx="2">
                  <c:v>Scratches</c:v>
                </c:pt>
                <c:pt idx="3">
                  <c:v>Dings</c:v>
                </c:pt>
                <c:pt idx="4">
                  <c:v>VTARFPerformance</c:v>
                </c:pt>
                <c:pt idx="5">
                  <c:v>RFTestFailure</c:v>
                </c:pt>
                <c:pt idx="6">
                  <c:v>Roughness</c:v>
                </c:pt>
                <c:pt idx="7">
                  <c:v>Stains</c:v>
                </c:pt>
                <c:pt idx="8">
                  <c:v>CMTRFPerformance</c:v>
                </c:pt>
                <c:pt idx="9">
                  <c:v>Plating</c:v>
                </c:pt>
                <c:pt idx="10">
                  <c:v>Vacuum</c:v>
                </c:pt>
                <c:pt idx="11">
                  <c:v>Mechanical</c:v>
                </c:pt>
                <c:pt idx="12">
                  <c:v>LeakTestFailure</c:v>
                </c:pt>
                <c:pt idx="13">
                  <c:v>Oxidation</c:v>
                </c:pt>
                <c:pt idx="14">
                  <c:v>Residues</c:v>
                </c:pt>
                <c:pt idx="15">
                  <c:v>Instrumentation</c:v>
                </c:pt>
                <c:pt idx="16">
                  <c:v>InspectionFailure</c:v>
                </c:pt>
                <c:pt idx="17">
                  <c:v>ShippingDamage</c:v>
                </c:pt>
                <c:pt idx="18">
                  <c:v>RFCMTF</c:v>
                </c:pt>
                <c:pt idx="19">
                  <c:v>Parallelism</c:v>
                </c:pt>
                <c:pt idx="20">
                  <c:v>Flatness</c:v>
                </c:pt>
                <c:pt idx="21">
                  <c:v>Delamination</c:v>
                </c:pt>
              </c:strCache>
            </c:strRef>
          </c:cat>
          <c:val>
            <c:numRef>
              <c:extLst>
                <c:ext xmlns:c15="http://schemas.microsoft.com/office/drawing/2012/chart" uri="{02D57815-91ED-43cb-92C2-25804820EDAC}">
                  <c15:fullRef>
                    <c15:sqref>'MgmtReview Mtg  Data 14 Jan'!$I$6:$I$28</c15:sqref>
                  </c15:fullRef>
                </c:ext>
              </c:extLst>
              <c:f>'MgmtReview Mtg  Data 14 Jan'!$I$6:$I$27</c:f>
              <c:numCache>
                <c:formatCode>General</c:formatCode>
                <c:ptCount val="22"/>
              </c:numCache>
            </c:numRef>
          </c:val>
          <c:extLst>
            <c:ext xmlns:c16="http://schemas.microsoft.com/office/drawing/2014/chart" uri="{C3380CC4-5D6E-409C-BE32-E72D297353CC}">
              <c16:uniqueId val="{00000007-AD9E-4FF7-9BC1-299317549DCF}"/>
            </c:ext>
          </c:extLst>
        </c:ser>
        <c:dLbls>
          <c:showLegendKey val="0"/>
          <c:showVal val="0"/>
          <c:showCatName val="0"/>
          <c:showSerName val="0"/>
          <c:showPercent val="0"/>
          <c:showBubbleSize val="0"/>
        </c:dLbls>
        <c:gapWidth val="150"/>
        <c:overlap val="100"/>
        <c:axId val="600894208"/>
        <c:axId val="549275760"/>
        <c:extLst>
          <c:ext xmlns:c15="http://schemas.microsoft.com/office/drawing/2012/chart" uri="{02D57815-91ED-43cb-92C2-25804820EDAC}">
            <c15:filteredBarSeries>
              <c15:ser>
                <c:idx val="8"/>
                <c:order val="8"/>
                <c:tx>
                  <c:strRef>
                    <c:extLst>
                      <c:ext uri="{02D57815-91ED-43cb-92C2-25804820EDAC}">
                        <c15:formulaRef>
                          <c15:sqref>'MgmtReview Mtg  Data 14 Jan'!$J$5</c15:sqref>
                        </c15:formulaRef>
                      </c:ext>
                    </c:extLst>
                    <c:strCache>
                      <c:ptCount val="1"/>
                      <c:pt idx="0">
                        <c:v>TOTAL</c:v>
                      </c:pt>
                    </c:strCache>
                  </c:strRef>
                </c:tx>
                <c:spPr>
                  <a:solidFill>
                    <a:schemeClr val="accent3">
                      <a:lumMod val="60000"/>
                    </a:schemeClr>
                  </a:solidFill>
                  <a:ln>
                    <a:noFill/>
                  </a:ln>
                  <a:effectLst/>
                </c:spPr>
                <c:invertIfNegative val="0"/>
                <c:cat>
                  <c:strRef>
                    <c:extLst>
                      <c:ext uri="{02D57815-91ED-43cb-92C2-25804820EDAC}">
                        <c15:fullRef>
                          <c15:sqref>'MgmtReview Mtg  Data 14 Jan'!$A$6:$A$28</c15:sqref>
                        </c15:fullRef>
                        <c15:formulaRef>
                          <c15:sqref>'MgmtReview Mtg  Data 14 Jan'!$A$6:$A$27</c15:sqref>
                        </c15:formulaRef>
                      </c:ext>
                    </c:extLst>
                    <c:strCache>
                      <c:ptCount val="22"/>
                      <c:pt idx="0">
                        <c:v>Dimensional</c:v>
                      </c:pt>
                      <c:pt idx="1">
                        <c:v>Other</c:v>
                      </c:pt>
                      <c:pt idx="2">
                        <c:v>Scratches</c:v>
                      </c:pt>
                      <c:pt idx="3">
                        <c:v>Dings</c:v>
                      </c:pt>
                      <c:pt idx="4">
                        <c:v>VTARFPerformance</c:v>
                      </c:pt>
                      <c:pt idx="5">
                        <c:v>RFTestFailure</c:v>
                      </c:pt>
                      <c:pt idx="6">
                        <c:v>Roughness</c:v>
                      </c:pt>
                      <c:pt idx="7">
                        <c:v>Stains</c:v>
                      </c:pt>
                      <c:pt idx="8">
                        <c:v>CMTRFPerformance</c:v>
                      </c:pt>
                      <c:pt idx="9">
                        <c:v>Plating</c:v>
                      </c:pt>
                      <c:pt idx="10">
                        <c:v>Vacuum</c:v>
                      </c:pt>
                      <c:pt idx="11">
                        <c:v>Mechanical</c:v>
                      </c:pt>
                      <c:pt idx="12">
                        <c:v>LeakTestFailure</c:v>
                      </c:pt>
                      <c:pt idx="13">
                        <c:v>Oxidation</c:v>
                      </c:pt>
                      <c:pt idx="14">
                        <c:v>Residues</c:v>
                      </c:pt>
                      <c:pt idx="15">
                        <c:v>Instrumentation</c:v>
                      </c:pt>
                      <c:pt idx="16">
                        <c:v>InspectionFailure</c:v>
                      </c:pt>
                      <c:pt idx="17">
                        <c:v>ShippingDamage</c:v>
                      </c:pt>
                      <c:pt idx="18">
                        <c:v>RFCMTF</c:v>
                      </c:pt>
                      <c:pt idx="19">
                        <c:v>Parallelism</c:v>
                      </c:pt>
                      <c:pt idx="20">
                        <c:v>Flatness</c:v>
                      </c:pt>
                      <c:pt idx="21">
                        <c:v>Delamination</c:v>
                      </c:pt>
                    </c:strCache>
                  </c:strRef>
                </c:cat>
                <c:val>
                  <c:numRef>
                    <c:extLst>
                      <c:ext uri="{02D57815-91ED-43cb-92C2-25804820EDAC}">
                        <c15:fullRef>
                          <c15:sqref>'MgmtReview Mtg  Data 14 Jan'!$J$6:$J$28</c15:sqref>
                        </c15:fullRef>
                        <c15:formulaRef>
                          <c15:sqref>'MgmtReview Mtg  Data 14 Jan'!$J$6:$J$27</c15:sqref>
                        </c15:formulaRef>
                      </c:ext>
                    </c:extLst>
                    <c:numCache>
                      <c:formatCode>General</c:formatCode>
                      <c:ptCount val="22"/>
                      <c:pt idx="0">
                        <c:v>888</c:v>
                      </c:pt>
                      <c:pt idx="1">
                        <c:v>376</c:v>
                      </c:pt>
                      <c:pt idx="2">
                        <c:v>274</c:v>
                      </c:pt>
                      <c:pt idx="3">
                        <c:v>273</c:v>
                      </c:pt>
                      <c:pt idx="4">
                        <c:v>127</c:v>
                      </c:pt>
                      <c:pt idx="5">
                        <c:v>117</c:v>
                      </c:pt>
                      <c:pt idx="6">
                        <c:v>104</c:v>
                      </c:pt>
                      <c:pt idx="7">
                        <c:v>95</c:v>
                      </c:pt>
                      <c:pt idx="8">
                        <c:v>59</c:v>
                      </c:pt>
                      <c:pt idx="9">
                        <c:v>56</c:v>
                      </c:pt>
                      <c:pt idx="10">
                        <c:v>52</c:v>
                      </c:pt>
                      <c:pt idx="11">
                        <c:v>47</c:v>
                      </c:pt>
                      <c:pt idx="12">
                        <c:v>41</c:v>
                      </c:pt>
                      <c:pt idx="13">
                        <c:v>35</c:v>
                      </c:pt>
                      <c:pt idx="14">
                        <c:v>34</c:v>
                      </c:pt>
                      <c:pt idx="15">
                        <c:v>30</c:v>
                      </c:pt>
                      <c:pt idx="16">
                        <c:v>29</c:v>
                      </c:pt>
                      <c:pt idx="17">
                        <c:v>24</c:v>
                      </c:pt>
                      <c:pt idx="18">
                        <c:v>22</c:v>
                      </c:pt>
                      <c:pt idx="19">
                        <c:v>19</c:v>
                      </c:pt>
                      <c:pt idx="20">
                        <c:v>14</c:v>
                      </c:pt>
                      <c:pt idx="21">
                        <c:v>4</c:v>
                      </c:pt>
                    </c:numCache>
                  </c:numRef>
                </c:val>
                <c:extLst>
                  <c:ext xmlns:c16="http://schemas.microsoft.com/office/drawing/2014/chart" uri="{C3380CC4-5D6E-409C-BE32-E72D297353CC}">
                    <c16:uniqueId val="{00000008-AD9E-4FF7-9BC1-299317549DCF}"/>
                  </c:ext>
                </c:extLst>
              </c15:ser>
            </c15:filteredBarSeries>
          </c:ext>
        </c:extLst>
      </c:barChart>
      <c:catAx>
        <c:axId val="6008942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49275760"/>
        <c:crosses val="autoZero"/>
        <c:auto val="1"/>
        <c:lblAlgn val="ctr"/>
        <c:lblOffset val="100"/>
        <c:noMultiLvlLbl val="0"/>
      </c:catAx>
      <c:valAx>
        <c:axId val="5492757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089420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800" b="0" i="0" baseline="0">
                <a:effectLst/>
              </a:rPr>
              <a:t>NCR Closure by Age </a:t>
            </a:r>
            <a:endParaRPr lang="en-US">
              <a:effectLst/>
            </a:endParaRPr>
          </a:p>
          <a:p>
            <a:pPr>
              <a:defRPr/>
            </a:pPr>
            <a:r>
              <a:rPr lang="en-US" sz="1800" b="0" i="0" baseline="0">
                <a:effectLst/>
              </a:rPr>
              <a:t>8-Jan-25</a:t>
            </a:r>
            <a:endParaRPr lang="en-US">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'MgmtReview Mtg  Data 14 Jan'!$C$52</c:f>
              <c:strCache>
                <c:ptCount val="1"/>
                <c:pt idx="0">
                  <c:v>AUPCAV</c:v>
                </c:pt>
              </c:strCache>
            </c:strRef>
          </c:tx>
          <c:spPr>
            <a:solidFill>
              <a:schemeClr val="accent1"/>
            </a:solidFill>
            <a:ln>
              <a:noFill/>
            </a:ln>
            <a:effectLst/>
          </c:spPr>
          <c:invertIfNegative val="0"/>
          <c:cat>
            <c:strRef>
              <c:extLst>
                <c:ext xmlns:c15="http://schemas.microsoft.com/office/drawing/2012/chart" uri="{02D57815-91ED-43cb-92C2-25804820EDAC}">
                  <c15:fullRef>
                    <c15:sqref>'MgmtReview Mtg  Data 14 Jan'!$B$53:$B$59</c15:sqref>
                  </c15:fullRef>
                </c:ext>
              </c:extLst>
              <c:f>'MgmtReview Mtg  Data 14 Jan'!$B$53:$B$58</c:f>
              <c:strCache>
                <c:ptCount val="6"/>
                <c:pt idx="0">
                  <c:v>&lt;2 wks</c:v>
                </c:pt>
                <c:pt idx="1">
                  <c:v>2wks - 1 mo</c:v>
                </c:pt>
                <c:pt idx="2">
                  <c:v>1-3 mo</c:v>
                </c:pt>
                <c:pt idx="3">
                  <c:v>3-6 mo</c:v>
                </c:pt>
                <c:pt idx="4">
                  <c:v>6-12 mo</c:v>
                </c:pt>
                <c:pt idx="5">
                  <c:v>&gt;12 mo</c:v>
                </c:pt>
              </c:strCache>
            </c:strRef>
          </c:cat>
          <c:val>
            <c:numRef>
              <c:extLst>
                <c:ext xmlns:c15="http://schemas.microsoft.com/office/drawing/2012/chart" uri="{02D57815-91ED-43cb-92C2-25804820EDAC}">
                  <c15:fullRef>
                    <c15:sqref>'MgmtReview Mtg  Data 14 Jan'!$C$53:$C$59</c15:sqref>
                  </c15:fullRef>
                </c:ext>
              </c:extLst>
              <c:f>'MgmtReview Mtg  Data 14 Jan'!$C$53:$C$58</c:f>
              <c:numCache>
                <c:formatCode>General</c:formatCode>
                <c:ptCount val="6"/>
                <c:pt idx="0">
                  <c:v>5</c:v>
                </c:pt>
                <c:pt idx="1">
                  <c:v>1</c:v>
                </c:pt>
                <c:pt idx="2">
                  <c:v>1</c:v>
                </c:pt>
                <c:pt idx="3">
                  <c:v>3</c:v>
                </c:pt>
                <c:pt idx="4">
                  <c:v>0</c:v>
                </c:pt>
                <c:pt idx="5">
                  <c:v>0</c:v>
                </c:pt>
              </c:numCache>
            </c:numRef>
          </c:val>
          <c:extLst>
            <c:ext xmlns:c16="http://schemas.microsoft.com/office/drawing/2014/chart" uri="{C3380CC4-5D6E-409C-BE32-E72D297353CC}">
              <c16:uniqueId val="{00000000-E489-4367-BA57-361C8333F38E}"/>
            </c:ext>
          </c:extLst>
        </c:ser>
        <c:ser>
          <c:idx val="1"/>
          <c:order val="1"/>
          <c:tx>
            <c:strRef>
              <c:f>'MgmtReview Mtg  Data 14 Jan'!$D$52</c:f>
              <c:strCache>
                <c:ptCount val="1"/>
                <c:pt idx="0">
                  <c:v>AUPPS</c:v>
                </c:pt>
              </c:strCache>
            </c:strRef>
          </c:tx>
          <c:spPr>
            <a:solidFill>
              <a:schemeClr val="accent2"/>
            </a:solidFill>
            <a:ln>
              <a:noFill/>
            </a:ln>
            <a:effectLst/>
          </c:spPr>
          <c:invertIfNegative val="0"/>
          <c:cat>
            <c:strRef>
              <c:extLst>
                <c:ext xmlns:c15="http://schemas.microsoft.com/office/drawing/2012/chart" uri="{02D57815-91ED-43cb-92C2-25804820EDAC}">
                  <c15:fullRef>
                    <c15:sqref>'MgmtReview Mtg  Data 14 Jan'!$B$53:$B$59</c15:sqref>
                  </c15:fullRef>
                </c:ext>
              </c:extLst>
              <c:f>'MgmtReview Mtg  Data 14 Jan'!$B$53:$B$58</c:f>
              <c:strCache>
                <c:ptCount val="6"/>
                <c:pt idx="0">
                  <c:v>&lt;2 wks</c:v>
                </c:pt>
                <c:pt idx="1">
                  <c:v>2wks - 1 mo</c:v>
                </c:pt>
                <c:pt idx="2">
                  <c:v>1-3 mo</c:v>
                </c:pt>
                <c:pt idx="3">
                  <c:v>3-6 mo</c:v>
                </c:pt>
                <c:pt idx="4">
                  <c:v>6-12 mo</c:v>
                </c:pt>
                <c:pt idx="5">
                  <c:v>&gt;12 mo</c:v>
                </c:pt>
              </c:strCache>
            </c:strRef>
          </c:cat>
          <c:val>
            <c:numRef>
              <c:extLst>
                <c:ext xmlns:c15="http://schemas.microsoft.com/office/drawing/2012/chart" uri="{02D57815-91ED-43cb-92C2-25804820EDAC}">
                  <c15:fullRef>
                    <c15:sqref>'MgmtReview Mtg  Data 14 Jan'!$D$53:$D$59</c15:sqref>
                  </c15:fullRef>
                </c:ext>
              </c:extLst>
              <c:f>'MgmtReview Mtg  Data 14 Jan'!$D$53:$D$58</c:f>
              <c:numCache>
                <c:formatCode>General</c:formatCode>
                <c:ptCount val="6"/>
                <c:pt idx="0">
                  <c:v>69</c:v>
                </c:pt>
                <c:pt idx="1">
                  <c:v>21</c:v>
                </c:pt>
                <c:pt idx="2">
                  <c:v>17</c:v>
                </c:pt>
                <c:pt idx="3">
                  <c:v>6</c:v>
                </c:pt>
                <c:pt idx="4">
                  <c:v>2</c:v>
                </c:pt>
                <c:pt idx="5">
                  <c:v>0</c:v>
                </c:pt>
              </c:numCache>
            </c:numRef>
          </c:val>
          <c:extLst>
            <c:ext xmlns:c16="http://schemas.microsoft.com/office/drawing/2014/chart" uri="{C3380CC4-5D6E-409C-BE32-E72D297353CC}">
              <c16:uniqueId val="{00000001-E489-4367-BA57-361C8333F38E}"/>
            </c:ext>
          </c:extLst>
        </c:ser>
        <c:ser>
          <c:idx val="2"/>
          <c:order val="2"/>
          <c:tx>
            <c:strRef>
              <c:f>'MgmtReview Mtg  Data 14 Jan'!$E$52</c:f>
              <c:strCache>
                <c:ptCount val="1"/>
                <c:pt idx="0">
                  <c:v>C100R</c:v>
                </c:pt>
              </c:strCache>
            </c:strRef>
          </c:tx>
          <c:spPr>
            <a:solidFill>
              <a:schemeClr val="accent3"/>
            </a:solidFill>
            <a:ln>
              <a:noFill/>
            </a:ln>
            <a:effectLst/>
          </c:spPr>
          <c:invertIfNegative val="0"/>
          <c:cat>
            <c:strRef>
              <c:extLst>
                <c:ext xmlns:c15="http://schemas.microsoft.com/office/drawing/2012/chart" uri="{02D57815-91ED-43cb-92C2-25804820EDAC}">
                  <c15:fullRef>
                    <c15:sqref>'MgmtReview Mtg  Data 14 Jan'!$B$53:$B$59</c15:sqref>
                  </c15:fullRef>
                </c:ext>
              </c:extLst>
              <c:f>'MgmtReview Mtg  Data 14 Jan'!$B$53:$B$58</c:f>
              <c:strCache>
                <c:ptCount val="6"/>
                <c:pt idx="0">
                  <c:v>&lt;2 wks</c:v>
                </c:pt>
                <c:pt idx="1">
                  <c:v>2wks - 1 mo</c:v>
                </c:pt>
                <c:pt idx="2">
                  <c:v>1-3 mo</c:v>
                </c:pt>
                <c:pt idx="3">
                  <c:v>3-6 mo</c:v>
                </c:pt>
                <c:pt idx="4">
                  <c:v>6-12 mo</c:v>
                </c:pt>
                <c:pt idx="5">
                  <c:v>&gt;12 mo</c:v>
                </c:pt>
              </c:strCache>
            </c:strRef>
          </c:cat>
          <c:val>
            <c:numRef>
              <c:extLst>
                <c:ext xmlns:c15="http://schemas.microsoft.com/office/drawing/2012/chart" uri="{02D57815-91ED-43cb-92C2-25804820EDAC}">
                  <c15:fullRef>
                    <c15:sqref>'MgmtReview Mtg  Data 14 Jan'!$E$53:$E$59</c15:sqref>
                  </c15:fullRef>
                </c:ext>
              </c:extLst>
              <c:f>'MgmtReview Mtg  Data 14 Jan'!$E$53:$E$58</c:f>
              <c:numCache>
                <c:formatCode>General</c:formatCode>
                <c:ptCount val="6"/>
                <c:pt idx="0">
                  <c:v>50</c:v>
                </c:pt>
                <c:pt idx="1">
                  <c:v>38</c:v>
                </c:pt>
                <c:pt idx="2">
                  <c:v>50</c:v>
                </c:pt>
                <c:pt idx="3">
                  <c:v>20</c:v>
                </c:pt>
                <c:pt idx="4">
                  <c:v>7</c:v>
                </c:pt>
                <c:pt idx="5">
                  <c:v>11</c:v>
                </c:pt>
              </c:numCache>
            </c:numRef>
          </c:val>
          <c:extLst>
            <c:ext xmlns:c16="http://schemas.microsoft.com/office/drawing/2014/chart" uri="{C3380CC4-5D6E-409C-BE32-E72D297353CC}">
              <c16:uniqueId val="{00000002-E489-4367-BA57-361C8333F38E}"/>
            </c:ext>
          </c:extLst>
        </c:ser>
        <c:ser>
          <c:idx val="3"/>
          <c:order val="3"/>
          <c:tx>
            <c:strRef>
              <c:f>'MgmtReview Mtg  Data 14 Jan'!$F$52</c:f>
              <c:strCache>
                <c:ptCount val="1"/>
                <c:pt idx="0">
                  <c:v>ER5C</c:v>
                </c:pt>
              </c:strCache>
            </c:strRef>
          </c:tx>
          <c:spPr>
            <a:solidFill>
              <a:schemeClr val="accent4"/>
            </a:solidFill>
            <a:ln>
              <a:noFill/>
            </a:ln>
            <a:effectLst/>
          </c:spPr>
          <c:invertIfNegative val="0"/>
          <c:cat>
            <c:strRef>
              <c:extLst>
                <c:ext xmlns:c15="http://schemas.microsoft.com/office/drawing/2012/chart" uri="{02D57815-91ED-43cb-92C2-25804820EDAC}">
                  <c15:fullRef>
                    <c15:sqref>'MgmtReview Mtg  Data 14 Jan'!$B$53:$B$59</c15:sqref>
                  </c15:fullRef>
                </c:ext>
              </c:extLst>
              <c:f>'MgmtReview Mtg  Data 14 Jan'!$B$53:$B$58</c:f>
              <c:strCache>
                <c:ptCount val="6"/>
                <c:pt idx="0">
                  <c:v>&lt;2 wks</c:v>
                </c:pt>
                <c:pt idx="1">
                  <c:v>2wks - 1 mo</c:v>
                </c:pt>
                <c:pt idx="2">
                  <c:v>1-3 mo</c:v>
                </c:pt>
                <c:pt idx="3">
                  <c:v>3-6 mo</c:v>
                </c:pt>
                <c:pt idx="4">
                  <c:v>6-12 mo</c:v>
                </c:pt>
                <c:pt idx="5">
                  <c:v>&gt;12 mo</c:v>
                </c:pt>
              </c:strCache>
            </c:strRef>
          </c:cat>
          <c:val>
            <c:numRef>
              <c:extLst>
                <c:ext xmlns:c15="http://schemas.microsoft.com/office/drawing/2012/chart" uri="{02D57815-91ED-43cb-92C2-25804820EDAC}">
                  <c15:fullRef>
                    <c15:sqref>'MgmtReview Mtg  Data 14 Jan'!$F$53:$F$59</c15:sqref>
                  </c15:fullRef>
                </c:ext>
              </c:extLst>
              <c:f>'MgmtReview Mtg  Data 14 Jan'!$F$53:$F$58</c:f>
              <c:numCache>
                <c:formatCode>General</c:formatCode>
                <c:ptCount val="6"/>
                <c:pt idx="0">
                  <c:v>295</c:v>
                </c:pt>
                <c:pt idx="1">
                  <c:v>99</c:v>
                </c:pt>
                <c:pt idx="2">
                  <c:v>178</c:v>
                </c:pt>
                <c:pt idx="3">
                  <c:v>90</c:v>
                </c:pt>
                <c:pt idx="4">
                  <c:v>111</c:v>
                </c:pt>
                <c:pt idx="5">
                  <c:v>121</c:v>
                </c:pt>
              </c:numCache>
            </c:numRef>
          </c:val>
          <c:extLst>
            <c:ext xmlns:c16="http://schemas.microsoft.com/office/drawing/2014/chart" uri="{C3380CC4-5D6E-409C-BE32-E72D297353CC}">
              <c16:uniqueId val="{00000003-E489-4367-BA57-361C8333F38E}"/>
            </c:ext>
          </c:extLst>
        </c:ser>
        <c:ser>
          <c:idx val="4"/>
          <c:order val="4"/>
          <c:tx>
            <c:strRef>
              <c:f>'MgmtReview Mtg  Data 14 Jan'!$G$52</c:f>
              <c:strCache>
                <c:ptCount val="1"/>
                <c:pt idx="0">
                  <c:v>L2HE</c:v>
                </c:pt>
              </c:strCache>
            </c:strRef>
          </c:tx>
          <c:spPr>
            <a:solidFill>
              <a:schemeClr val="accent5"/>
            </a:solidFill>
            <a:ln>
              <a:noFill/>
            </a:ln>
            <a:effectLst/>
          </c:spPr>
          <c:invertIfNegative val="0"/>
          <c:cat>
            <c:strRef>
              <c:extLst>
                <c:ext xmlns:c15="http://schemas.microsoft.com/office/drawing/2012/chart" uri="{02D57815-91ED-43cb-92C2-25804820EDAC}">
                  <c15:fullRef>
                    <c15:sqref>'MgmtReview Mtg  Data 14 Jan'!$B$53:$B$59</c15:sqref>
                  </c15:fullRef>
                </c:ext>
              </c:extLst>
              <c:f>'MgmtReview Mtg  Data 14 Jan'!$B$53:$B$58</c:f>
              <c:strCache>
                <c:ptCount val="6"/>
                <c:pt idx="0">
                  <c:v>&lt;2 wks</c:v>
                </c:pt>
                <c:pt idx="1">
                  <c:v>2wks - 1 mo</c:v>
                </c:pt>
                <c:pt idx="2">
                  <c:v>1-3 mo</c:v>
                </c:pt>
                <c:pt idx="3">
                  <c:v>3-6 mo</c:v>
                </c:pt>
                <c:pt idx="4">
                  <c:v>6-12 mo</c:v>
                </c:pt>
                <c:pt idx="5">
                  <c:v>&gt;12 mo</c:v>
                </c:pt>
              </c:strCache>
            </c:strRef>
          </c:cat>
          <c:val>
            <c:numRef>
              <c:extLst>
                <c:ext xmlns:c15="http://schemas.microsoft.com/office/drawing/2012/chart" uri="{02D57815-91ED-43cb-92C2-25804820EDAC}">
                  <c15:fullRef>
                    <c15:sqref>'MgmtReview Mtg  Data 14 Jan'!$G$53:$G$59</c15:sqref>
                  </c15:fullRef>
                </c:ext>
              </c:extLst>
              <c:f>'MgmtReview Mtg  Data 14 Jan'!$G$53:$G$58</c:f>
              <c:numCache>
                <c:formatCode>General</c:formatCode>
                <c:ptCount val="6"/>
                <c:pt idx="0">
                  <c:v>320</c:v>
                </c:pt>
                <c:pt idx="1">
                  <c:v>59</c:v>
                </c:pt>
                <c:pt idx="2">
                  <c:v>143</c:v>
                </c:pt>
                <c:pt idx="3">
                  <c:v>68</c:v>
                </c:pt>
                <c:pt idx="4">
                  <c:v>47</c:v>
                </c:pt>
                <c:pt idx="5">
                  <c:v>22</c:v>
                </c:pt>
              </c:numCache>
            </c:numRef>
          </c:val>
          <c:extLst>
            <c:ext xmlns:c16="http://schemas.microsoft.com/office/drawing/2014/chart" uri="{C3380CC4-5D6E-409C-BE32-E72D297353CC}">
              <c16:uniqueId val="{00000004-E489-4367-BA57-361C8333F38E}"/>
            </c:ext>
          </c:extLst>
        </c:ser>
        <c:ser>
          <c:idx val="5"/>
          <c:order val="5"/>
          <c:tx>
            <c:strRef>
              <c:f>'MgmtReview Mtg  Data 14 Jan'!$H$52</c:f>
              <c:strCache>
                <c:ptCount val="1"/>
                <c:pt idx="0">
                  <c:v>SNSPPU</c:v>
                </c:pt>
              </c:strCache>
            </c:strRef>
          </c:tx>
          <c:spPr>
            <a:solidFill>
              <a:schemeClr val="accent6"/>
            </a:solidFill>
            <a:ln>
              <a:noFill/>
            </a:ln>
            <a:effectLst/>
          </c:spPr>
          <c:invertIfNegative val="0"/>
          <c:cat>
            <c:strRef>
              <c:extLst>
                <c:ext xmlns:c15="http://schemas.microsoft.com/office/drawing/2012/chart" uri="{02D57815-91ED-43cb-92C2-25804820EDAC}">
                  <c15:fullRef>
                    <c15:sqref>'MgmtReview Mtg  Data 14 Jan'!$B$53:$B$59</c15:sqref>
                  </c15:fullRef>
                </c:ext>
              </c:extLst>
              <c:f>'MgmtReview Mtg  Data 14 Jan'!$B$53:$B$58</c:f>
              <c:strCache>
                <c:ptCount val="6"/>
                <c:pt idx="0">
                  <c:v>&lt;2 wks</c:v>
                </c:pt>
                <c:pt idx="1">
                  <c:v>2wks - 1 mo</c:v>
                </c:pt>
                <c:pt idx="2">
                  <c:v>1-3 mo</c:v>
                </c:pt>
                <c:pt idx="3">
                  <c:v>3-6 mo</c:v>
                </c:pt>
                <c:pt idx="4">
                  <c:v>6-12 mo</c:v>
                </c:pt>
                <c:pt idx="5">
                  <c:v>&gt;12 mo</c:v>
                </c:pt>
              </c:strCache>
            </c:strRef>
          </c:cat>
          <c:val>
            <c:numRef>
              <c:extLst>
                <c:ext xmlns:c15="http://schemas.microsoft.com/office/drawing/2012/chart" uri="{02D57815-91ED-43cb-92C2-25804820EDAC}">
                  <c15:fullRef>
                    <c15:sqref>'MgmtReview Mtg  Data 14 Jan'!$H$53:$H$59</c15:sqref>
                  </c15:fullRef>
                </c:ext>
              </c:extLst>
              <c:f>'MgmtReview Mtg  Data 14 Jan'!$H$53:$H$58</c:f>
              <c:numCache>
                <c:formatCode>General</c:formatCode>
                <c:ptCount val="6"/>
                <c:pt idx="0">
                  <c:v>265</c:v>
                </c:pt>
                <c:pt idx="1">
                  <c:v>140</c:v>
                </c:pt>
                <c:pt idx="2">
                  <c:v>194</c:v>
                </c:pt>
                <c:pt idx="3">
                  <c:v>54</c:v>
                </c:pt>
                <c:pt idx="4">
                  <c:v>25</c:v>
                </c:pt>
                <c:pt idx="5">
                  <c:v>2</c:v>
                </c:pt>
              </c:numCache>
            </c:numRef>
          </c:val>
          <c:extLst>
            <c:ext xmlns:c16="http://schemas.microsoft.com/office/drawing/2014/chart" uri="{C3380CC4-5D6E-409C-BE32-E72D297353CC}">
              <c16:uniqueId val="{00000005-E489-4367-BA57-361C8333F38E}"/>
            </c:ext>
          </c:extLst>
        </c:ser>
        <c:ser>
          <c:idx val="6"/>
          <c:order val="6"/>
          <c:tx>
            <c:strRef>
              <c:f>'MgmtReview Mtg  Data 14 Jan'!$I$52</c:f>
              <c:strCache>
                <c:ptCount val="1"/>
                <c:pt idx="0">
                  <c:v>EIC197</c:v>
                </c:pt>
              </c:strCache>
            </c:strRef>
          </c:tx>
          <c:spPr>
            <a:solidFill>
              <a:schemeClr val="accent1">
                <a:lumMod val="60000"/>
              </a:schemeClr>
            </a:solidFill>
            <a:ln>
              <a:noFill/>
            </a:ln>
            <a:effectLst/>
          </c:spPr>
          <c:invertIfNegative val="0"/>
          <c:cat>
            <c:strRef>
              <c:extLst>
                <c:ext xmlns:c15="http://schemas.microsoft.com/office/drawing/2012/chart" uri="{02D57815-91ED-43cb-92C2-25804820EDAC}">
                  <c15:fullRef>
                    <c15:sqref>'MgmtReview Mtg  Data 14 Jan'!$B$53:$B$59</c15:sqref>
                  </c15:fullRef>
                </c:ext>
              </c:extLst>
              <c:f>'MgmtReview Mtg  Data 14 Jan'!$B$53:$B$58</c:f>
              <c:strCache>
                <c:ptCount val="6"/>
                <c:pt idx="0">
                  <c:v>&lt;2 wks</c:v>
                </c:pt>
                <c:pt idx="1">
                  <c:v>2wks - 1 mo</c:v>
                </c:pt>
                <c:pt idx="2">
                  <c:v>1-3 mo</c:v>
                </c:pt>
                <c:pt idx="3">
                  <c:v>3-6 mo</c:v>
                </c:pt>
                <c:pt idx="4">
                  <c:v>6-12 mo</c:v>
                </c:pt>
                <c:pt idx="5">
                  <c:v>&gt;12 mo</c:v>
                </c:pt>
              </c:strCache>
            </c:strRef>
          </c:cat>
          <c:val>
            <c:numRef>
              <c:extLst>
                <c:ext xmlns:c15="http://schemas.microsoft.com/office/drawing/2012/chart" uri="{02D57815-91ED-43cb-92C2-25804820EDAC}">
                  <c15:fullRef>
                    <c15:sqref>'MgmtReview Mtg  Data 14 Jan'!$I$53:$I$59</c15:sqref>
                  </c15:fullRef>
                </c:ext>
              </c:extLst>
              <c:f>'MgmtReview Mtg  Data 14 Jan'!$I$53:$I$58</c:f>
              <c:numCache>
                <c:formatCode>General</c:formatCode>
                <c:ptCount val="6"/>
                <c:pt idx="0">
                  <c:v>1</c:v>
                </c:pt>
              </c:numCache>
            </c:numRef>
          </c:val>
          <c:extLst>
            <c:ext xmlns:c16="http://schemas.microsoft.com/office/drawing/2014/chart" uri="{C3380CC4-5D6E-409C-BE32-E72D297353CC}">
              <c16:uniqueId val="{00000006-E489-4367-BA57-361C8333F38E}"/>
            </c:ext>
          </c:extLst>
        </c:ser>
        <c:ser>
          <c:idx val="7"/>
          <c:order val="7"/>
          <c:tx>
            <c:strRef>
              <c:f>'MgmtReview Mtg  Data 14 Jan'!$J$52</c:f>
              <c:strCache>
                <c:ptCount val="1"/>
                <c:pt idx="0">
                  <c:v>EIC591SC</c:v>
                </c:pt>
              </c:strCache>
            </c:strRef>
          </c:tx>
          <c:spPr>
            <a:solidFill>
              <a:schemeClr val="accent2">
                <a:lumMod val="60000"/>
              </a:schemeClr>
            </a:solidFill>
            <a:ln>
              <a:noFill/>
            </a:ln>
            <a:effectLst/>
          </c:spPr>
          <c:invertIfNegative val="0"/>
          <c:cat>
            <c:strRef>
              <c:extLst>
                <c:ext xmlns:c15="http://schemas.microsoft.com/office/drawing/2012/chart" uri="{02D57815-91ED-43cb-92C2-25804820EDAC}">
                  <c15:fullRef>
                    <c15:sqref>'MgmtReview Mtg  Data 14 Jan'!$B$53:$B$59</c15:sqref>
                  </c15:fullRef>
                </c:ext>
              </c:extLst>
              <c:f>'MgmtReview Mtg  Data 14 Jan'!$B$53:$B$58</c:f>
              <c:strCache>
                <c:ptCount val="6"/>
                <c:pt idx="0">
                  <c:v>&lt;2 wks</c:v>
                </c:pt>
                <c:pt idx="1">
                  <c:v>2wks - 1 mo</c:v>
                </c:pt>
                <c:pt idx="2">
                  <c:v>1-3 mo</c:v>
                </c:pt>
                <c:pt idx="3">
                  <c:v>3-6 mo</c:v>
                </c:pt>
                <c:pt idx="4">
                  <c:v>6-12 mo</c:v>
                </c:pt>
                <c:pt idx="5">
                  <c:v>&gt;12 mo</c:v>
                </c:pt>
              </c:strCache>
            </c:strRef>
          </c:cat>
          <c:val>
            <c:numRef>
              <c:extLst>
                <c:ext xmlns:c15="http://schemas.microsoft.com/office/drawing/2012/chart" uri="{02D57815-91ED-43cb-92C2-25804820EDAC}">
                  <c15:fullRef>
                    <c15:sqref>'MgmtReview Mtg  Data 14 Jan'!$J$53:$J$59</c15:sqref>
                  </c15:fullRef>
                </c:ext>
              </c:extLst>
              <c:f>'MgmtReview Mtg  Data 14 Jan'!$J$53:$J$58</c:f>
              <c:numCache>
                <c:formatCode>General</c:formatCode>
                <c:ptCount val="6"/>
                <c:pt idx="0">
                  <c:v>0</c:v>
                </c:pt>
              </c:numCache>
            </c:numRef>
          </c:val>
          <c:extLst>
            <c:ext xmlns:c16="http://schemas.microsoft.com/office/drawing/2014/chart" uri="{C3380CC4-5D6E-409C-BE32-E72D297353CC}">
              <c16:uniqueId val="{00000007-E489-4367-BA57-361C8333F38E}"/>
            </c:ext>
          </c:extLst>
        </c:ser>
        <c:dLbls>
          <c:showLegendKey val="0"/>
          <c:showVal val="0"/>
          <c:showCatName val="0"/>
          <c:showSerName val="0"/>
          <c:showPercent val="0"/>
          <c:showBubbleSize val="0"/>
        </c:dLbls>
        <c:gapWidth val="219"/>
        <c:axId val="433922495"/>
        <c:axId val="433649487"/>
      </c:barChart>
      <c:lineChart>
        <c:grouping val="standard"/>
        <c:varyColors val="0"/>
        <c:ser>
          <c:idx val="8"/>
          <c:order val="8"/>
          <c:tx>
            <c:strRef>
              <c:f>'MgmtReview Mtg  Data 14 Jan'!$K$52</c:f>
              <c:strCache>
                <c:ptCount val="1"/>
                <c:pt idx="0">
                  <c:v>TOTAL</c:v>
                </c:pt>
              </c:strCache>
            </c:strRef>
          </c:tx>
          <c:spPr>
            <a:ln w="28575" cap="rnd">
              <a:no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'MgmtReview Mtg  Data 14 Jan'!$B$53:$B$59</c15:sqref>
                  </c15:fullRef>
                </c:ext>
              </c:extLst>
              <c:f>'MgmtReview Mtg  Data 14 Jan'!$B$53:$B$58</c:f>
              <c:strCache>
                <c:ptCount val="6"/>
                <c:pt idx="0">
                  <c:v>&lt;2 wks</c:v>
                </c:pt>
                <c:pt idx="1">
                  <c:v>2wks - 1 mo</c:v>
                </c:pt>
                <c:pt idx="2">
                  <c:v>1-3 mo</c:v>
                </c:pt>
                <c:pt idx="3">
                  <c:v>3-6 mo</c:v>
                </c:pt>
                <c:pt idx="4">
                  <c:v>6-12 mo</c:v>
                </c:pt>
                <c:pt idx="5">
                  <c:v>&gt;12 mo</c:v>
                </c:pt>
              </c:strCache>
            </c:strRef>
          </c:cat>
          <c:val>
            <c:numRef>
              <c:extLst>
                <c:ext xmlns:c15="http://schemas.microsoft.com/office/drawing/2012/chart" uri="{02D57815-91ED-43cb-92C2-25804820EDAC}">
                  <c15:fullRef>
                    <c15:sqref>'MgmtReview Mtg  Data 14 Jan'!$K$53:$K$59</c15:sqref>
                  </c15:fullRef>
                </c:ext>
              </c:extLst>
              <c:f>'MgmtReview Mtg  Data 14 Jan'!$K$53:$K$58</c:f>
              <c:numCache>
                <c:formatCode>General</c:formatCode>
                <c:ptCount val="6"/>
                <c:pt idx="0">
                  <c:v>1000</c:v>
                </c:pt>
                <c:pt idx="1">
                  <c:v>357</c:v>
                </c:pt>
                <c:pt idx="2">
                  <c:v>582</c:v>
                </c:pt>
                <c:pt idx="3">
                  <c:v>238</c:v>
                </c:pt>
                <c:pt idx="4">
                  <c:v>192</c:v>
                </c:pt>
                <c:pt idx="5">
                  <c:v>156</c:v>
                </c:pt>
              </c:numCache>
            </c:numRef>
          </c:val>
          <c:smooth val="0"/>
          <c:extLst>
            <c:ext xmlns:c16="http://schemas.microsoft.com/office/drawing/2014/chart" uri="{C3380CC4-5D6E-409C-BE32-E72D297353CC}">
              <c16:uniqueId val="{00000008-E489-4367-BA57-361C8333F38E}"/>
            </c:ext>
          </c:extLst>
        </c:ser>
        <c:dLbls>
          <c:showLegendKey val="0"/>
          <c:showVal val="0"/>
          <c:showCatName val="0"/>
          <c:showSerName val="0"/>
          <c:showPercent val="0"/>
          <c:showBubbleSize val="0"/>
        </c:dLbls>
        <c:marker val="1"/>
        <c:smooth val="0"/>
        <c:axId val="433950895"/>
        <c:axId val="433650319"/>
      </c:lineChart>
      <c:catAx>
        <c:axId val="43392249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33649487"/>
        <c:crosses val="autoZero"/>
        <c:auto val="1"/>
        <c:lblAlgn val="ctr"/>
        <c:lblOffset val="100"/>
        <c:noMultiLvlLbl val="0"/>
      </c:catAx>
      <c:valAx>
        <c:axId val="433649487"/>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33922495"/>
        <c:crosses val="autoZero"/>
        <c:crossBetween val="between"/>
      </c:valAx>
      <c:valAx>
        <c:axId val="433650319"/>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33950895"/>
        <c:crosses val="max"/>
        <c:crossBetween val="between"/>
      </c:valAx>
      <c:catAx>
        <c:axId val="433950895"/>
        <c:scaling>
          <c:orientation val="minMax"/>
        </c:scaling>
        <c:delete val="1"/>
        <c:axPos val="b"/>
        <c:numFmt formatCode="General" sourceLinked="1"/>
        <c:majorTickMark val="out"/>
        <c:minorTickMark val="none"/>
        <c:tickLblPos val="nextTo"/>
        <c:crossAx val="433650319"/>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800" b="0" i="0" baseline="0">
                <a:effectLst/>
              </a:rPr>
              <a:t>SRF OPS NCR Disposition Histogram</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'[1]NCR Data'!$B$24</c:f>
              <c:strCache>
                <c:ptCount val="1"/>
                <c:pt idx="0">
                  <c:v>AUP</c:v>
                </c:pt>
              </c:strCache>
            </c:strRef>
          </c:tx>
          <c:spPr>
            <a:solidFill>
              <a:schemeClr val="accent1"/>
            </a:solidFill>
            <a:ln>
              <a:noFill/>
            </a:ln>
            <a:effectLst/>
          </c:spPr>
          <c:invertIfNegative val="0"/>
          <c:cat>
            <c:strRef>
              <c:f>'[1]NCR Data'!$A$25:$A$28</c:f>
              <c:strCache>
                <c:ptCount val="4"/>
                <c:pt idx="0">
                  <c:v>UseAsIs</c:v>
                </c:pt>
                <c:pt idx="1">
                  <c:v>Conforming</c:v>
                </c:pt>
                <c:pt idx="2">
                  <c:v>Return to Vendor</c:v>
                </c:pt>
                <c:pt idx="3">
                  <c:v>Reject</c:v>
                </c:pt>
              </c:strCache>
            </c:strRef>
          </c:cat>
          <c:val>
            <c:numRef>
              <c:f>'[1]NCR Data'!$B$25:$B$28</c:f>
              <c:numCache>
                <c:formatCode>General</c:formatCode>
                <c:ptCount val="4"/>
                <c:pt idx="0">
                  <c:v>16</c:v>
                </c:pt>
              </c:numCache>
            </c:numRef>
          </c:val>
          <c:extLst>
            <c:ext xmlns:c16="http://schemas.microsoft.com/office/drawing/2014/chart" uri="{C3380CC4-5D6E-409C-BE32-E72D297353CC}">
              <c16:uniqueId val="{00000000-5050-4F8C-909D-695DE14F3458}"/>
            </c:ext>
          </c:extLst>
        </c:ser>
        <c:ser>
          <c:idx val="1"/>
          <c:order val="1"/>
          <c:tx>
            <c:strRef>
              <c:f>'[1]NCR Data'!$C$24</c:f>
              <c:strCache>
                <c:ptCount val="1"/>
                <c:pt idx="0">
                  <c:v>C100R</c:v>
                </c:pt>
              </c:strCache>
            </c:strRef>
          </c:tx>
          <c:spPr>
            <a:solidFill>
              <a:schemeClr val="accent2"/>
            </a:solidFill>
            <a:ln>
              <a:noFill/>
            </a:ln>
            <a:effectLst/>
          </c:spPr>
          <c:invertIfNegative val="0"/>
          <c:cat>
            <c:strRef>
              <c:f>'[1]NCR Data'!$A$25:$A$28</c:f>
              <c:strCache>
                <c:ptCount val="4"/>
                <c:pt idx="0">
                  <c:v>UseAsIs</c:v>
                </c:pt>
                <c:pt idx="1">
                  <c:v>Conforming</c:v>
                </c:pt>
                <c:pt idx="2">
                  <c:v>Return to Vendor</c:v>
                </c:pt>
                <c:pt idx="3">
                  <c:v>Reject</c:v>
                </c:pt>
              </c:strCache>
            </c:strRef>
          </c:cat>
          <c:val>
            <c:numRef>
              <c:f>'[1]NCR Data'!$C$25:$C$28</c:f>
              <c:numCache>
                <c:formatCode>General</c:formatCode>
                <c:ptCount val="4"/>
                <c:pt idx="0">
                  <c:v>154</c:v>
                </c:pt>
                <c:pt idx="1">
                  <c:v>29</c:v>
                </c:pt>
                <c:pt idx="3">
                  <c:v>3</c:v>
                </c:pt>
              </c:numCache>
            </c:numRef>
          </c:val>
          <c:extLst>
            <c:ext xmlns:c16="http://schemas.microsoft.com/office/drawing/2014/chart" uri="{C3380CC4-5D6E-409C-BE32-E72D297353CC}">
              <c16:uniqueId val="{00000001-5050-4F8C-909D-695DE14F3458}"/>
            </c:ext>
          </c:extLst>
        </c:ser>
        <c:ser>
          <c:idx val="2"/>
          <c:order val="2"/>
          <c:tx>
            <c:strRef>
              <c:f>'[1]NCR Data'!$D$24</c:f>
              <c:strCache>
                <c:ptCount val="1"/>
                <c:pt idx="0">
                  <c:v>ER5C</c:v>
                </c:pt>
              </c:strCache>
            </c:strRef>
          </c:tx>
          <c:spPr>
            <a:solidFill>
              <a:schemeClr val="accent3"/>
            </a:solidFill>
            <a:ln>
              <a:noFill/>
            </a:ln>
            <a:effectLst/>
          </c:spPr>
          <c:invertIfNegative val="0"/>
          <c:cat>
            <c:strRef>
              <c:f>'[1]NCR Data'!$A$25:$A$28</c:f>
              <c:strCache>
                <c:ptCount val="4"/>
                <c:pt idx="0">
                  <c:v>UseAsIs</c:v>
                </c:pt>
                <c:pt idx="1">
                  <c:v>Conforming</c:v>
                </c:pt>
                <c:pt idx="2">
                  <c:v>Return to Vendor</c:v>
                </c:pt>
                <c:pt idx="3">
                  <c:v>Reject</c:v>
                </c:pt>
              </c:strCache>
            </c:strRef>
          </c:cat>
          <c:val>
            <c:numRef>
              <c:f>'[1]NCR Data'!$D$25:$D$28</c:f>
              <c:numCache>
                <c:formatCode>General</c:formatCode>
                <c:ptCount val="4"/>
                <c:pt idx="0">
                  <c:v>1040</c:v>
                </c:pt>
                <c:pt idx="1">
                  <c:v>8</c:v>
                </c:pt>
                <c:pt idx="2">
                  <c:v>3</c:v>
                </c:pt>
                <c:pt idx="3">
                  <c:v>8</c:v>
                </c:pt>
              </c:numCache>
            </c:numRef>
          </c:val>
          <c:extLst>
            <c:ext xmlns:c16="http://schemas.microsoft.com/office/drawing/2014/chart" uri="{C3380CC4-5D6E-409C-BE32-E72D297353CC}">
              <c16:uniqueId val="{00000002-5050-4F8C-909D-695DE14F3458}"/>
            </c:ext>
          </c:extLst>
        </c:ser>
        <c:ser>
          <c:idx val="3"/>
          <c:order val="3"/>
          <c:tx>
            <c:strRef>
              <c:f>'[1]NCR Data'!$E$24</c:f>
              <c:strCache>
                <c:ptCount val="1"/>
                <c:pt idx="0">
                  <c:v>L2HE</c:v>
                </c:pt>
              </c:strCache>
            </c:strRef>
          </c:tx>
          <c:spPr>
            <a:solidFill>
              <a:schemeClr val="accent4"/>
            </a:solidFill>
            <a:ln>
              <a:noFill/>
            </a:ln>
            <a:effectLst/>
          </c:spPr>
          <c:invertIfNegative val="0"/>
          <c:cat>
            <c:strRef>
              <c:f>'[1]NCR Data'!$A$25:$A$28</c:f>
              <c:strCache>
                <c:ptCount val="4"/>
                <c:pt idx="0">
                  <c:v>UseAsIs</c:v>
                </c:pt>
                <c:pt idx="1">
                  <c:v>Conforming</c:v>
                </c:pt>
                <c:pt idx="2">
                  <c:v>Return to Vendor</c:v>
                </c:pt>
                <c:pt idx="3">
                  <c:v>Reject</c:v>
                </c:pt>
              </c:strCache>
            </c:strRef>
          </c:cat>
          <c:val>
            <c:numRef>
              <c:f>'[1]NCR Data'!$E$25:$E$28</c:f>
              <c:numCache>
                <c:formatCode>General</c:formatCode>
                <c:ptCount val="4"/>
                <c:pt idx="0">
                  <c:v>233</c:v>
                </c:pt>
                <c:pt idx="1">
                  <c:v>143</c:v>
                </c:pt>
                <c:pt idx="2">
                  <c:v>158</c:v>
                </c:pt>
                <c:pt idx="3">
                  <c:v>37</c:v>
                </c:pt>
              </c:numCache>
            </c:numRef>
          </c:val>
          <c:extLst>
            <c:ext xmlns:c16="http://schemas.microsoft.com/office/drawing/2014/chart" uri="{C3380CC4-5D6E-409C-BE32-E72D297353CC}">
              <c16:uniqueId val="{00000003-5050-4F8C-909D-695DE14F3458}"/>
            </c:ext>
          </c:extLst>
        </c:ser>
        <c:ser>
          <c:idx val="4"/>
          <c:order val="4"/>
          <c:tx>
            <c:strRef>
              <c:f>'[1]NCR Data'!$F$24</c:f>
              <c:strCache>
                <c:ptCount val="1"/>
                <c:pt idx="0">
                  <c:v>SNSPPU</c:v>
                </c:pt>
              </c:strCache>
            </c:strRef>
          </c:tx>
          <c:spPr>
            <a:solidFill>
              <a:schemeClr val="accent5"/>
            </a:solidFill>
            <a:ln>
              <a:noFill/>
            </a:ln>
            <a:effectLst/>
          </c:spPr>
          <c:invertIfNegative val="0"/>
          <c:dLbls>
            <c:dLbl>
              <c:idx val="0"/>
              <c:layout>
                <c:manualLayout>
                  <c:x val="-2.1536704671653771E-17"/>
                  <c:y val="-0.1746724890829694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050-4F8C-909D-695DE14F3458}"/>
                </c:ext>
              </c:extLst>
            </c:dLbl>
            <c:dLbl>
              <c:idx val="1"/>
              <c:layout>
                <c:manualLayout>
                  <c:x val="-4.3073409343307543E-17"/>
                  <c:y val="-9.898107714701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050-4F8C-909D-695DE14F3458}"/>
                </c:ext>
              </c:extLst>
            </c:dLbl>
            <c:dLbl>
              <c:idx val="2"/>
              <c:layout>
                <c:manualLayout>
                  <c:x val="0"/>
                  <c:y val="-0.1048034934497817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050-4F8C-909D-695DE14F3458}"/>
                </c:ext>
              </c:extLst>
            </c:dLbl>
            <c:dLbl>
              <c:idx val="3"/>
              <c:layout>
                <c:manualLayout>
                  <c:x val="-8.6146818686615086E-17"/>
                  <c:y val="-8.733624454148471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050-4F8C-909D-695DE14F345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'[1]NCR Data'!$A$25:$A$28</c:f>
              <c:strCache>
                <c:ptCount val="4"/>
                <c:pt idx="0">
                  <c:v>UseAsIs</c:v>
                </c:pt>
                <c:pt idx="1">
                  <c:v>Conforming</c:v>
                </c:pt>
                <c:pt idx="2">
                  <c:v>Return to Vendor</c:v>
                </c:pt>
                <c:pt idx="3">
                  <c:v>Reject</c:v>
                </c:pt>
              </c:strCache>
            </c:strRef>
          </c:cat>
          <c:val>
            <c:numRef>
              <c:f>'[1]NCR Data'!$F$25:$F$28</c:f>
              <c:numCache>
                <c:formatCode>General</c:formatCode>
                <c:ptCount val="4"/>
                <c:pt idx="0">
                  <c:v>951</c:v>
                </c:pt>
                <c:pt idx="1">
                  <c:v>129</c:v>
                </c:pt>
                <c:pt idx="2">
                  <c:v>92</c:v>
                </c:pt>
                <c:pt idx="3">
                  <c:v>25</c:v>
                </c:pt>
              </c:numCache>
            </c:numRef>
          </c:val>
          <c:extLst>
            <c:ext xmlns:c16="http://schemas.microsoft.com/office/drawing/2014/chart" uri="{C3380CC4-5D6E-409C-BE32-E72D297353CC}">
              <c16:uniqueId val="{00000008-5050-4F8C-909D-695DE14F3458}"/>
            </c:ext>
          </c:extLst>
        </c:ser>
        <c:dLbls>
          <c:showLegendKey val="0"/>
          <c:showVal val="0"/>
          <c:showCatName val="0"/>
          <c:showSerName val="0"/>
          <c:showPercent val="0"/>
          <c:showBubbleSize val="0"/>
        </c:dLbls>
        <c:gapWidth val="150"/>
        <c:overlap val="100"/>
        <c:axId val="996376512"/>
        <c:axId val="761862544"/>
      </c:barChart>
      <c:catAx>
        <c:axId val="9963765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61862544"/>
        <c:crosses val="autoZero"/>
        <c:auto val="1"/>
        <c:lblAlgn val="ctr"/>
        <c:lblOffset val="100"/>
        <c:noMultiLvlLbl val="0"/>
      </c:catAx>
      <c:valAx>
        <c:axId val="76186254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9637651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SRFOPS</a:t>
            </a:r>
            <a:r>
              <a:rPr lang="en-US" baseline="0"/>
              <a:t> NCR Category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'QualReview Mtg  Data 09Sept24'!$C$4</c:f>
              <c:strCache>
                <c:ptCount val="1"/>
                <c:pt idx="0">
                  <c:v>AUPPS</c:v>
                </c:pt>
              </c:strCache>
            </c:strRef>
          </c:tx>
          <c:spPr>
            <a:solidFill>
              <a:schemeClr val="accent1"/>
            </a:solidFill>
            <a:ln>
              <a:noFill/>
            </a:ln>
            <a:effectLst/>
          </c:spPr>
          <c:invertIfNegative val="0"/>
          <c:cat>
            <c:strRef>
              <c:f>'QualReview Mtg  Data 09Sept24'!$A$5:$A$27</c:f>
              <c:strCache>
                <c:ptCount val="22"/>
                <c:pt idx="0">
                  <c:v>Dimensional</c:v>
                </c:pt>
                <c:pt idx="1">
                  <c:v>Other</c:v>
                </c:pt>
                <c:pt idx="2">
                  <c:v>Scratches</c:v>
                </c:pt>
                <c:pt idx="3">
                  <c:v>Dings</c:v>
                </c:pt>
                <c:pt idx="4">
                  <c:v>VTARFPerformance</c:v>
                </c:pt>
                <c:pt idx="5">
                  <c:v>RFTestFailure</c:v>
                </c:pt>
                <c:pt idx="6">
                  <c:v>Roughness</c:v>
                </c:pt>
                <c:pt idx="7">
                  <c:v>Stains</c:v>
                </c:pt>
                <c:pt idx="8">
                  <c:v>CMTRFPerformance</c:v>
                </c:pt>
                <c:pt idx="9">
                  <c:v>Plating</c:v>
                </c:pt>
                <c:pt idx="10">
                  <c:v>Vacuum</c:v>
                </c:pt>
                <c:pt idx="11">
                  <c:v>Mechanical</c:v>
                </c:pt>
                <c:pt idx="12">
                  <c:v>LeakTestFailure</c:v>
                </c:pt>
                <c:pt idx="13">
                  <c:v>Oxidation</c:v>
                </c:pt>
                <c:pt idx="14">
                  <c:v>Residues</c:v>
                </c:pt>
                <c:pt idx="15">
                  <c:v>Instrumentation</c:v>
                </c:pt>
                <c:pt idx="16">
                  <c:v>InspectionFailure</c:v>
                </c:pt>
                <c:pt idx="17">
                  <c:v>ShippingDamage</c:v>
                </c:pt>
                <c:pt idx="18">
                  <c:v>RFCMTF</c:v>
                </c:pt>
                <c:pt idx="19">
                  <c:v>Parallelism</c:v>
                </c:pt>
                <c:pt idx="20">
                  <c:v>Flatness</c:v>
                </c:pt>
                <c:pt idx="21">
                  <c:v>Delamination</c:v>
                </c:pt>
              </c:strCache>
            </c:strRef>
          </c:cat>
          <c:val>
            <c:numRef>
              <c:f>'QualReview Mtg  Data 09Sept24'!$C$5:$C$27</c:f>
              <c:numCache>
                <c:formatCode>General</c:formatCode>
                <c:ptCount val="23"/>
                <c:pt idx="0">
                  <c:v>71</c:v>
                </c:pt>
                <c:pt idx="1">
                  <c:v>5</c:v>
                </c:pt>
                <c:pt idx="2">
                  <c:v>3</c:v>
                </c:pt>
                <c:pt idx="3">
                  <c:v>10</c:v>
                </c:pt>
                <c:pt idx="19">
                  <c:v>1</c:v>
                </c:pt>
              </c:numCache>
            </c:numRef>
          </c:val>
          <c:extLst>
            <c:ext xmlns:c16="http://schemas.microsoft.com/office/drawing/2014/chart" uri="{C3380CC4-5D6E-409C-BE32-E72D297353CC}">
              <c16:uniqueId val="{00000000-4813-4415-9A77-129970B1D688}"/>
            </c:ext>
          </c:extLst>
        </c:ser>
        <c:ser>
          <c:idx val="1"/>
          <c:order val="1"/>
          <c:tx>
            <c:strRef>
              <c:f>'QualReview Mtg  Data 06May24'!#REF!</c:f>
              <c:strCache>
                <c:ptCount val="1"/>
                <c:pt idx="0">
                  <c:v>#REF!</c:v>
                </c:pt>
              </c:strCache>
            </c:strRef>
          </c:tx>
          <c:spPr>
            <a:solidFill>
              <a:schemeClr val="accent2"/>
            </a:solidFill>
            <a:ln>
              <a:noFill/>
            </a:ln>
            <a:effectLst/>
          </c:spPr>
          <c:invertIfNegative val="0"/>
          <c:cat>
            <c:strRef>
              <c:f>'QualReview Mtg  Data 09Sept24'!$A$5:$A$27</c:f>
              <c:strCache>
                <c:ptCount val="22"/>
                <c:pt idx="0">
                  <c:v>Dimensional</c:v>
                </c:pt>
                <c:pt idx="1">
                  <c:v>Other</c:v>
                </c:pt>
                <c:pt idx="2">
                  <c:v>Scratches</c:v>
                </c:pt>
                <c:pt idx="3">
                  <c:v>Dings</c:v>
                </c:pt>
                <c:pt idx="4">
                  <c:v>VTARFPerformance</c:v>
                </c:pt>
                <c:pt idx="5">
                  <c:v>RFTestFailure</c:v>
                </c:pt>
                <c:pt idx="6">
                  <c:v>Roughness</c:v>
                </c:pt>
                <c:pt idx="7">
                  <c:v>Stains</c:v>
                </c:pt>
                <c:pt idx="8">
                  <c:v>CMTRFPerformance</c:v>
                </c:pt>
                <c:pt idx="9">
                  <c:v>Plating</c:v>
                </c:pt>
                <c:pt idx="10">
                  <c:v>Vacuum</c:v>
                </c:pt>
                <c:pt idx="11">
                  <c:v>Mechanical</c:v>
                </c:pt>
                <c:pt idx="12">
                  <c:v>LeakTestFailure</c:v>
                </c:pt>
                <c:pt idx="13">
                  <c:v>Oxidation</c:v>
                </c:pt>
                <c:pt idx="14">
                  <c:v>Residues</c:v>
                </c:pt>
                <c:pt idx="15">
                  <c:v>Instrumentation</c:v>
                </c:pt>
                <c:pt idx="16">
                  <c:v>InspectionFailure</c:v>
                </c:pt>
                <c:pt idx="17">
                  <c:v>ShippingDamage</c:v>
                </c:pt>
                <c:pt idx="18">
                  <c:v>RFCMTF</c:v>
                </c:pt>
                <c:pt idx="19">
                  <c:v>Parallelism</c:v>
                </c:pt>
                <c:pt idx="20">
                  <c:v>Flatness</c:v>
                </c:pt>
                <c:pt idx="21">
                  <c:v>Delamination</c:v>
                </c:pt>
              </c:strCache>
            </c:strRef>
          </c:cat>
          <c:val>
            <c:numRef>
              <c:f>'QualReview Mtg  Data 09Sept24'!$D$5:$D$27</c:f>
              <c:numCache>
                <c:formatCode>General</c:formatCode>
                <c:ptCount val="23"/>
                <c:pt idx="0">
                  <c:v>25</c:v>
                </c:pt>
                <c:pt idx="1">
                  <c:v>2</c:v>
                </c:pt>
                <c:pt idx="2">
                  <c:v>5</c:v>
                </c:pt>
                <c:pt idx="3">
                  <c:v>8</c:v>
                </c:pt>
                <c:pt idx="4">
                  <c:v>22</c:v>
                </c:pt>
                <c:pt idx="5">
                  <c:v>14</c:v>
                </c:pt>
                <c:pt idx="6">
                  <c:v>1</c:v>
                </c:pt>
                <c:pt idx="7">
                  <c:v>15</c:v>
                </c:pt>
                <c:pt idx="8">
                  <c:v>2</c:v>
                </c:pt>
                <c:pt idx="9">
                  <c:v>7</c:v>
                </c:pt>
                <c:pt idx="10">
                  <c:v>2</c:v>
                </c:pt>
                <c:pt idx="12">
                  <c:v>3</c:v>
                </c:pt>
                <c:pt idx="14">
                  <c:v>1</c:v>
                </c:pt>
                <c:pt idx="15">
                  <c:v>4</c:v>
                </c:pt>
                <c:pt idx="16">
                  <c:v>1</c:v>
                </c:pt>
                <c:pt idx="17">
                  <c:v>1</c:v>
                </c:pt>
                <c:pt idx="18">
                  <c:v>1</c:v>
                </c:pt>
              </c:numCache>
            </c:numRef>
          </c:val>
          <c:extLst>
            <c:ext xmlns:c16="http://schemas.microsoft.com/office/drawing/2014/chart" uri="{C3380CC4-5D6E-409C-BE32-E72D297353CC}">
              <c16:uniqueId val="{00000001-4813-4415-9A77-129970B1D688}"/>
            </c:ext>
          </c:extLst>
        </c:ser>
        <c:ser>
          <c:idx val="2"/>
          <c:order val="2"/>
          <c:tx>
            <c:strRef>
              <c:f>'QualReview Mtg  Data 09Sept24'!$E$4</c:f>
              <c:strCache>
                <c:ptCount val="1"/>
                <c:pt idx="0">
                  <c:v>ER5C</c:v>
                </c:pt>
              </c:strCache>
            </c:strRef>
          </c:tx>
          <c:spPr>
            <a:solidFill>
              <a:schemeClr val="accent3"/>
            </a:solidFill>
            <a:ln>
              <a:noFill/>
            </a:ln>
            <a:effectLst/>
          </c:spPr>
          <c:invertIfNegative val="0"/>
          <c:cat>
            <c:strRef>
              <c:f>'QualReview Mtg  Data 09Sept24'!$A$5:$A$27</c:f>
              <c:strCache>
                <c:ptCount val="22"/>
                <c:pt idx="0">
                  <c:v>Dimensional</c:v>
                </c:pt>
                <c:pt idx="1">
                  <c:v>Other</c:v>
                </c:pt>
                <c:pt idx="2">
                  <c:v>Scratches</c:v>
                </c:pt>
                <c:pt idx="3">
                  <c:v>Dings</c:v>
                </c:pt>
                <c:pt idx="4">
                  <c:v>VTARFPerformance</c:v>
                </c:pt>
                <c:pt idx="5">
                  <c:v>RFTestFailure</c:v>
                </c:pt>
                <c:pt idx="6">
                  <c:v>Roughness</c:v>
                </c:pt>
                <c:pt idx="7">
                  <c:v>Stains</c:v>
                </c:pt>
                <c:pt idx="8">
                  <c:v>CMTRFPerformance</c:v>
                </c:pt>
                <c:pt idx="9">
                  <c:v>Plating</c:v>
                </c:pt>
                <c:pt idx="10">
                  <c:v>Vacuum</c:v>
                </c:pt>
                <c:pt idx="11">
                  <c:v>Mechanical</c:v>
                </c:pt>
                <c:pt idx="12">
                  <c:v>LeakTestFailure</c:v>
                </c:pt>
                <c:pt idx="13">
                  <c:v>Oxidation</c:v>
                </c:pt>
                <c:pt idx="14">
                  <c:v>Residues</c:v>
                </c:pt>
                <c:pt idx="15">
                  <c:v>Instrumentation</c:v>
                </c:pt>
                <c:pt idx="16">
                  <c:v>InspectionFailure</c:v>
                </c:pt>
                <c:pt idx="17">
                  <c:v>ShippingDamage</c:v>
                </c:pt>
                <c:pt idx="18">
                  <c:v>RFCMTF</c:v>
                </c:pt>
                <c:pt idx="19">
                  <c:v>Parallelism</c:v>
                </c:pt>
                <c:pt idx="20">
                  <c:v>Flatness</c:v>
                </c:pt>
                <c:pt idx="21">
                  <c:v>Delamination</c:v>
                </c:pt>
              </c:strCache>
            </c:strRef>
          </c:cat>
          <c:val>
            <c:numRef>
              <c:f>'QualReview Mtg  Data 09Sept24'!$E$27</c:f>
              <c:numCache>
                <c:formatCode>General</c:formatCode>
                <c:ptCount val="1"/>
              </c:numCache>
            </c:numRef>
          </c:val>
          <c:extLst>
            <c:ext xmlns:c16="http://schemas.microsoft.com/office/drawing/2014/chart" uri="{C3380CC4-5D6E-409C-BE32-E72D297353CC}">
              <c16:uniqueId val="{00000002-4813-4415-9A77-129970B1D688}"/>
            </c:ext>
          </c:extLst>
        </c:ser>
        <c:ser>
          <c:idx val="3"/>
          <c:order val="3"/>
          <c:tx>
            <c:strRef>
              <c:f>'QualReview Mtg  Data 09Sept24'!$F$4</c:f>
              <c:strCache>
                <c:ptCount val="1"/>
                <c:pt idx="0">
                  <c:v>L2HE</c:v>
                </c:pt>
              </c:strCache>
            </c:strRef>
          </c:tx>
          <c:spPr>
            <a:solidFill>
              <a:schemeClr val="accent4"/>
            </a:solidFill>
            <a:ln>
              <a:noFill/>
            </a:ln>
            <a:effectLst/>
          </c:spPr>
          <c:invertIfNegative val="0"/>
          <c:cat>
            <c:strRef>
              <c:f>'QualReview Mtg  Data 09Sept24'!$A$5:$A$27</c:f>
              <c:strCache>
                <c:ptCount val="22"/>
                <c:pt idx="0">
                  <c:v>Dimensional</c:v>
                </c:pt>
                <c:pt idx="1">
                  <c:v>Other</c:v>
                </c:pt>
                <c:pt idx="2">
                  <c:v>Scratches</c:v>
                </c:pt>
                <c:pt idx="3">
                  <c:v>Dings</c:v>
                </c:pt>
                <c:pt idx="4">
                  <c:v>VTARFPerformance</c:v>
                </c:pt>
                <c:pt idx="5">
                  <c:v>RFTestFailure</c:v>
                </c:pt>
                <c:pt idx="6">
                  <c:v>Roughness</c:v>
                </c:pt>
                <c:pt idx="7">
                  <c:v>Stains</c:v>
                </c:pt>
                <c:pt idx="8">
                  <c:v>CMTRFPerformance</c:v>
                </c:pt>
                <c:pt idx="9">
                  <c:v>Plating</c:v>
                </c:pt>
                <c:pt idx="10">
                  <c:v>Vacuum</c:v>
                </c:pt>
                <c:pt idx="11">
                  <c:v>Mechanical</c:v>
                </c:pt>
                <c:pt idx="12">
                  <c:v>LeakTestFailure</c:v>
                </c:pt>
                <c:pt idx="13">
                  <c:v>Oxidation</c:v>
                </c:pt>
                <c:pt idx="14">
                  <c:v>Residues</c:v>
                </c:pt>
                <c:pt idx="15">
                  <c:v>Instrumentation</c:v>
                </c:pt>
                <c:pt idx="16">
                  <c:v>InspectionFailure</c:v>
                </c:pt>
                <c:pt idx="17">
                  <c:v>ShippingDamage</c:v>
                </c:pt>
                <c:pt idx="18">
                  <c:v>RFCMTF</c:v>
                </c:pt>
                <c:pt idx="19">
                  <c:v>Parallelism</c:v>
                </c:pt>
                <c:pt idx="20">
                  <c:v>Flatness</c:v>
                </c:pt>
                <c:pt idx="21">
                  <c:v>Delamination</c:v>
                </c:pt>
              </c:strCache>
            </c:strRef>
          </c:cat>
          <c:val>
            <c:numRef>
              <c:f>'QualReview Mtg  Data 09Sept24'!$F$27</c:f>
              <c:numCache>
                <c:formatCode>General</c:formatCode>
                <c:ptCount val="1"/>
              </c:numCache>
            </c:numRef>
          </c:val>
          <c:extLst>
            <c:ext xmlns:c16="http://schemas.microsoft.com/office/drawing/2014/chart" uri="{C3380CC4-5D6E-409C-BE32-E72D297353CC}">
              <c16:uniqueId val="{00000003-4813-4415-9A77-129970B1D688}"/>
            </c:ext>
          </c:extLst>
        </c:ser>
        <c:ser>
          <c:idx val="4"/>
          <c:order val="4"/>
          <c:tx>
            <c:strRef>
              <c:f>'QualReview Mtg  Data 09Sept24'!$G$4</c:f>
              <c:strCache>
                <c:ptCount val="1"/>
                <c:pt idx="0">
                  <c:v>SNSPPU</c:v>
                </c:pt>
              </c:strCache>
            </c:strRef>
          </c:tx>
          <c:spPr>
            <a:solidFill>
              <a:schemeClr val="accent5"/>
            </a:solidFill>
            <a:ln>
              <a:noFill/>
            </a:ln>
            <a:effectLst/>
          </c:spPr>
          <c:invertIfNegative val="0"/>
          <c:cat>
            <c:strRef>
              <c:f>'QualReview Mtg  Data 09Sept24'!$A$5:$A$27</c:f>
              <c:strCache>
                <c:ptCount val="22"/>
                <c:pt idx="0">
                  <c:v>Dimensional</c:v>
                </c:pt>
                <c:pt idx="1">
                  <c:v>Other</c:v>
                </c:pt>
                <c:pt idx="2">
                  <c:v>Scratches</c:v>
                </c:pt>
                <c:pt idx="3">
                  <c:v>Dings</c:v>
                </c:pt>
                <c:pt idx="4">
                  <c:v>VTARFPerformance</c:v>
                </c:pt>
                <c:pt idx="5">
                  <c:v>RFTestFailure</c:v>
                </c:pt>
                <c:pt idx="6">
                  <c:v>Roughness</c:v>
                </c:pt>
                <c:pt idx="7">
                  <c:v>Stains</c:v>
                </c:pt>
                <c:pt idx="8">
                  <c:v>CMTRFPerformance</c:v>
                </c:pt>
                <c:pt idx="9">
                  <c:v>Plating</c:v>
                </c:pt>
                <c:pt idx="10">
                  <c:v>Vacuum</c:v>
                </c:pt>
                <c:pt idx="11">
                  <c:v>Mechanical</c:v>
                </c:pt>
                <c:pt idx="12">
                  <c:v>LeakTestFailure</c:v>
                </c:pt>
                <c:pt idx="13">
                  <c:v>Oxidation</c:v>
                </c:pt>
                <c:pt idx="14">
                  <c:v>Residues</c:v>
                </c:pt>
                <c:pt idx="15">
                  <c:v>Instrumentation</c:v>
                </c:pt>
                <c:pt idx="16">
                  <c:v>InspectionFailure</c:v>
                </c:pt>
                <c:pt idx="17">
                  <c:v>ShippingDamage</c:v>
                </c:pt>
                <c:pt idx="18">
                  <c:v>RFCMTF</c:v>
                </c:pt>
                <c:pt idx="19">
                  <c:v>Parallelism</c:v>
                </c:pt>
                <c:pt idx="20">
                  <c:v>Flatness</c:v>
                </c:pt>
                <c:pt idx="21">
                  <c:v>Delamination</c:v>
                </c:pt>
              </c:strCache>
            </c:strRef>
          </c:cat>
          <c:val>
            <c:numRef>
              <c:f>'QualReview Mtg  Data 09Sept24'!$G$27</c:f>
              <c:numCache>
                <c:formatCode>General</c:formatCode>
                <c:ptCount val="1"/>
              </c:numCache>
            </c:numRef>
          </c:val>
          <c:extLst>
            <c:ext xmlns:c16="http://schemas.microsoft.com/office/drawing/2014/chart" uri="{C3380CC4-5D6E-409C-BE32-E72D297353CC}">
              <c16:uniqueId val="{00000004-4813-4415-9A77-129970B1D688}"/>
            </c:ext>
          </c:extLst>
        </c:ser>
        <c:dLbls>
          <c:showLegendKey val="0"/>
          <c:showVal val="0"/>
          <c:showCatName val="0"/>
          <c:showSerName val="0"/>
          <c:showPercent val="0"/>
          <c:showBubbleSize val="0"/>
        </c:dLbls>
        <c:gapWidth val="150"/>
        <c:overlap val="100"/>
        <c:axId val="368313512"/>
        <c:axId val="368308920"/>
      </c:barChart>
      <c:catAx>
        <c:axId val="3683135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68308920"/>
        <c:crosses val="autoZero"/>
        <c:auto val="1"/>
        <c:lblAlgn val="ctr"/>
        <c:lblOffset val="100"/>
        <c:noMultiLvlLbl val="0"/>
      </c:catAx>
      <c:valAx>
        <c:axId val="36830892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6831351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SRFOPS NCR Initial &amp; Final</a:t>
            </a:r>
            <a:r>
              <a:rPr lang="en-US" baseline="0"/>
              <a:t> Disposition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'QualReview Mtg  Data 09Sept24'!$C$32</c:f>
              <c:strCache>
                <c:ptCount val="1"/>
                <c:pt idx="0">
                  <c:v>AUPPS</c:v>
                </c:pt>
              </c:strCache>
            </c:strRef>
          </c:tx>
          <c:spPr>
            <a:solidFill>
              <a:schemeClr val="accent1"/>
            </a:solidFill>
            <a:ln>
              <a:noFill/>
            </a:ln>
            <a:effectLst/>
          </c:spPr>
          <c:invertIfNegative val="0"/>
          <c:cat>
            <c:strRef>
              <c:f>'QualReview Mtg  Data 09Sept24'!$A$33:$A$38</c:f>
              <c:strCache>
                <c:ptCount val="6"/>
                <c:pt idx="0">
                  <c:v>UseAsIs</c:v>
                </c:pt>
                <c:pt idx="1">
                  <c:v>Hold Modify</c:v>
                </c:pt>
                <c:pt idx="2">
                  <c:v>Conforming</c:v>
                </c:pt>
                <c:pt idx="3">
                  <c:v>Return to Vendor</c:v>
                </c:pt>
                <c:pt idx="4">
                  <c:v>Hold Remeasure </c:v>
                </c:pt>
                <c:pt idx="5">
                  <c:v>Reject</c:v>
                </c:pt>
              </c:strCache>
            </c:strRef>
          </c:cat>
          <c:val>
            <c:numRef>
              <c:f>'QualReview Mtg  Data 09Sept24'!$C$33:$C$38</c:f>
              <c:numCache>
                <c:formatCode>General</c:formatCode>
                <c:ptCount val="6"/>
                <c:pt idx="0">
                  <c:v>378</c:v>
                </c:pt>
                <c:pt idx="1">
                  <c:v>172</c:v>
                </c:pt>
                <c:pt idx="2">
                  <c:v>56</c:v>
                </c:pt>
                <c:pt idx="3">
                  <c:v>0</c:v>
                </c:pt>
                <c:pt idx="4">
                  <c:v>0</c:v>
                </c:pt>
                <c:pt idx="5">
                  <c:v>74</c:v>
                </c:pt>
              </c:numCache>
            </c:numRef>
          </c:val>
          <c:extLst>
            <c:ext xmlns:c16="http://schemas.microsoft.com/office/drawing/2014/chart" uri="{C3380CC4-5D6E-409C-BE32-E72D297353CC}">
              <c16:uniqueId val="{00000000-87ED-4416-B025-459674EC4116}"/>
            </c:ext>
          </c:extLst>
        </c:ser>
        <c:ser>
          <c:idx val="1"/>
          <c:order val="1"/>
          <c:tx>
            <c:strRef>
              <c:f>'QualReview Mtg  Data 09Sept24'!$D$32</c:f>
              <c:strCache>
                <c:ptCount val="1"/>
                <c:pt idx="0">
                  <c:v>C100R</c:v>
                </c:pt>
              </c:strCache>
            </c:strRef>
          </c:tx>
          <c:spPr>
            <a:solidFill>
              <a:schemeClr val="accent2"/>
            </a:solidFill>
            <a:ln>
              <a:noFill/>
            </a:ln>
            <a:effectLst/>
          </c:spPr>
          <c:invertIfNegative val="0"/>
          <c:cat>
            <c:strRef>
              <c:f>'QualReview Mtg  Data 09Sept24'!$A$33:$A$38</c:f>
              <c:strCache>
                <c:ptCount val="6"/>
                <c:pt idx="0">
                  <c:v>UseAsIs</c:v>
                </c:pt>
                <c:pt idx="1">
                  <c:v>Hold Modify</c:v>
                </c:pt>
                <c:pt idx="2">
                  <c:v>Conforming</c:v>
                </c:pt>
                <c:pt idx="3">
                  <c:v>Return to Vendor</c:v>
                </c:pt>
                <c:pt idx="4">
                  <c:v>Hold Remeasure </c:v>
                </c:pt>
                <c:pt idx="5">
                  <c:v>Reject</c:v>
                </c:pt>
              </c:strCache>
            </c:strRef>
          </c:cat>
          <c:val>
            <c:numRef>
              <c:f>'QualReview Mtg  Data 09Sept24'!$D$33:$D$38</c:f>
              <c:numCache>
                <c:formatCode>General</c:formatCode>
                <c:ptCount val="6"/>
                <c:pt idx="0">
                  <c:v>193</c:v>
                </c:pt>
                <c:pt idx="1">
                  <c:v>61</c:v>
                </c:pt>
                <c:pt idx="2">
                  <c:v>34</c:v>
                </c:pt>
                <c:pt idx="3">
                  <c:v>0</c:v>
                </c:pt>
                <c:pt idx="4">
                  <c:v>11</c:v>
                </c:pt>
                <c:pt idx="5">
                  <c:v>4</c:v>
                </c:pt>
              </c:numCache>
            </c:numRef>
          </c:val>
          <c:extLst>
            <c:ext xmlns:c16="http://schemas.microsoft.com/office/drawing/2014/chart" uri="{C3380CC4-5D6E-409C-BE32-E72D297353CC}">
              <c16:uniqueId val="{00000001-87ED-4416-B025-459674EC4116}"/>
            </c:ext>
          </c:extLst>
        </c:ser>
        <c:ser>
          <c:idx val="2"/>
          <c:order val="2"/>
          <c:tx>
            <c:strRef>
              <c:f>'QualReview Mtg  Data 09Sept24'!$E$32</c:f>
              <c:strCache>
                <c:ptCount val="1"/>
                <c:pt idx="0">
                  <c:v>ER5C</c:v>
                </c:pt>
              </c:strCache>
            </c:strRef>
          </c:tx>
          <c:spPr>
            <a:solidFill>
              <a:schemeClr val="accent3"/>
            </a:solidFill>
            <a:ln>
              <a:noFill/>
            </a:ln>
            <a:effectLst/>
          </c:spPr>
          <c:invertIfNegative val="0"/>
          <c:cat>
            <c:strRef>
              <c:f>'QualReview Mtg  Data 09Sept24'!$A$33:$A$38</c:f>
              <c:strCache>
                <c:ptCount val="6"/>
                <c:pt idx="0">
                  <c:v>UseAsIs</c:v>
                </c:pt>
                <c:pt idx="1">
                  <c:v>Hold Modify</c:v>
                </c:pt>
                <c:pt idx="2">
                  <c:v>Conforming</c:v>
                </c:pt>
                <c:pt idx="3">
                  <c:v>Return to Vendor</c:v>
                </c:pt>
                <c:pt idx="4">
                  <c:v>Hold Remeasure </c:v>
                </c:pt>
                <c:pt idx="5">
                  <c:v>Reject</c:v>
                </c:pt>
              </c:strCache>
            </c:strRef>
          </c:cat>
          <c:val>
            <c:numRef>
              <c:f>'QualReview Mtg  Data 09Sept24'!$E$33:$E$38</c:f>
              <c:numCache>
                <c:formatCode>General</c:formatCode>
                <c:ptCount val="6"/>
                <c:pt idx="0">
                  <c:v>1283</c:v>
                </c:pt>
                <c:pt idx="1">
                  <c:v>212</c:v>
                </c:pt>
                <c:pt idx="2">
                  <c:v>41</c:v>
                </c:pt>
                <c:pt idx="3">
                  <c:v>3</c:v>
                </c:pt>
                <c:pt idx="4">
                  <c:v>29</c:v>
                </c:pt>
                <c:pt idx="5">
                  <c:v>15</c:v>
                </c:pt>
              </c:numCache>
            </c:numRef>
          </c:val>
          <c:extLst>
            <c:ext xmlns:c16="http://schemas.microsoft.com/office/drawing/2014/chart" uri="{C3380CC4-5D6E-409C-BE32-E72D297353CC}">
              <c16:uniqueId val="{00000002-87ED-4416-B025-459674EC4116}"/>
            </c:ext>
          </c:extLst>
        </c:ser>
        <c:ser>
          <c:idx val="3"/>
          <c:order val="3"/>
          <c:tx>
            <c:strRef>
              <c:f>'QualReview Mtg  Data 09Sept24'!$F$32</c:f>
              <c:strCache>
                <c:ptCount val="1"/>
                <c:pt idx="0">
                  <c:v>L2HE</c:v>
                </c:pt>
              </c:strCache>
            </c:strRef>
          </c:tx>
          <c:spPr>
            <a:solidFill>
              <a:schemeClr val="accent4"/>
            </a:solidFill>
            <a:ln>
              <a:noFill/>
            </a:ln>
            <a:effectLst/>
          </c:spPr>
          <c:invertIfNegative val="0"/>
          <c:cat>
            <c:strRef>
              <c:f>'QualReview Mtg  Data 09Sept24'!$A$33:$A$38</c:f>
              <c:strCache>
                <c:ptCount val="6"/>
                <c:pt idx="0">
                  <c:v>UseAsIs</c:v>
                </c:pt>
                <c:pt idx="1">
                  <c:v>Hold Modify</c:v>
                </c:pt>
                <c:pt idx="2">
                  <c:v>Conforming</c:v>
                </c:pt>
                <c:pt idx="3">
                  <c:v>Return to Vendor</c:v>
                </c:pt>
                <c:pt idx="4">
                  <c:v>Hold Remeasure </c:v>
                </c:pt>
                <c:pt idx="5">
                  <c:v>Reject</c:v>
                </c:pt>
              </c:strCache>
            </c:strRef>
          </c:cat>
          <c:val>
            <c:numRef>
              <c:f>'QualReview Mtg  Data 09Sept24'!$F$33:$F$38</c:f>
              <c:numCache>
                <c:formatCode>General</c:formatCode>
                <c:ptCount val="6"/>
                <c:pt idx="0">
                  <c:v>489</c:v>
                </c:pt>
                <c:pt idx="1">
                  <c:v>263</c:v>
                </c:pt>
                <c:pt idx="2">
                  <c:v>232</c:v>
                </c:pt>
                <c:pt idx="3">
                  <c:v>207</c:v>
                </c:pt>
                <c:pt idx="4">
                  <c:v>104</c:v>
                </c:pt>
                <c:pt idx="5">
                  <c:v>80</c:v>
                </c:pt>
              </c:numCache>
            </c:numRef>
          </c:val>
          <c:extLst>
            <c:ext xmlns:c16="http://schemas.microsoft.com/office/drawing/2014/chart" uri="{C3380CC4-5D6E-409C-BE32-E72D297353CC}">
              <c16:uniqueId val="{00000003-87ED-4416-B025-459674EC4116}"/>
            </c:ext>
          </c:extLst>
        </c:ser>
        <c:ser>
          <c:idx val="4"/>
          <c:order val="4"/>
          <c:tx>
            <c:strRef>
              <c:f>'QualReview Mtg  Data 09Sept24'!$G$32</c:f>
              <c:strCache>
                <c:ptCount val="1"/>
                <c:pt idx="0">
                  <c:v>SNSPPU</c:v>
                </c:pt>
              </c:strCache>
            </c:strRef>
          </c:tx>
          <c:spPr>
            <a:solidFill>
              <a:schemeClr val="accent5"/>
            </a:solidFill>
            <a:ln>
              <a:noFill/>
            </a:ln>
            <a:effectLst/>
          </c:spPr>
          <c:invertIfNegative val="0"/>
          <c:cat>
            <c:strRef>
              <c:f>'QualReview Mtg  Data 09Sept24'!$A$33:$A$38</c:f>
              <c:strCache>
                <c:ptCount val="6"/>
                <c:pt idx="0">
                  <c:v>UseAsIs</c:v>
                </c:pt>
                <c:pt idx="1">
                  <c:v>Hold Modify</c:v>
                </c:pt>
                <c:pt idx="2">
                  <c:v>Conforming</c:v>
                </c:pt>
                <c:pt idx="3">
                  <c:v>Return to Vendor</c:v>
                </c:pt>
                <c:pt idx="4">
                  <c:v>Hold Remeasure </c:v>
                </c:pt>
                <c:pt idx="5">
                  <c:v>Reject</c:v>
                </c:pt>
              </c:strCache>
            </c:strRef>
          </c:cat>
          <c:val>
            <c:numRef>
              <c:f>'QualReview Mtg  Data 09Sept24'!$G$33:$G$38</c:f>
              <c:numCache>
                <c:formatCode>General</c:formatCode>
                <c:ptCount val="6"/>
                <c:pt idx="0">
                  <c:v>1222</c:v>
                </c:pt>
                <c:pt idx="1">
                  <c:v>462</c:v>
                </c:pt>
                <c:pt idx="2">
                  <c:v>153</c:v>
                </c:pt>
                <c:pt idx="3">
                  <c:v>92</c:v>
                </c:pt>
                <c:pt idx="4">
                  <c:v>65</c:v>
                </c:pt>
                <c:pt idx="5">
                  <c:v>26</c:v>
                </c:pt>
              </c:numCache>
            </c:numRef>
          </c:val>
          <c:extLst>
            <c:ext xmlns:c16="http://schemas.microsoft.com/office/drawing/2014/chart" uri="{C3380CC4-5D6E-409C-BE32-E72D297353CC}">
              <c16:uniqueId val="{00000004-87ED-4416-B025-459674EC4116}"/>
            </c:ext>
          </c:extLst>
        </c:ser>
        <c:dLbls>
          <c:showLegendKey val="0"/>
          <c:showVal val="0"/>
          <c:showCatName val="0"/>
          <c:showSerName val="0"/>
          <c:showPercent val="0"/>
          <c:showBubbleSize val="0"/>
        </c:dLbls>
        <c:gapWidth val="150"/>
        <c:overlap val="100"/>
        <c:axId val="398302016"/>
        <c:axId val="398295456"/>
      </c:barChart>
      <c:catAx>
        <c:axId val="398302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8295456"/>
        <c:crosses val="autoZero"/>
        <c:auto val="1"/>
        <c:lblAlgn val="ctr"/>
        <c:lblOffset val="100"/>
        <c:noMultiLvlLbl val="0"/>
      </c:catAx>
      <c:valAx>
        <c:axId val="39829545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830201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SRFOPS</a:t>
            </a:r>
            <a:r>
              <a:rPr lang="en-US" baseline="0"/>
              <a:t> NCR Category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'QualReview Mtg  Data 09May25'!$C$5</c:f>
              <c:strCache>
                <c:ptCount val="1"/>
                <c:pt idx="0">
                  <c:v>AUPPS</c:v>
                </c:pt>
              </c:strCache>
            </c:strRef>
          </c:tx>
          <c:spPr>
            <a:solidFill>
              <a:schemeClr val="accent1"/>
            </a:solidFill>
            <a:ln>
              <a:noFill/>
            </a:ln>
            <a:effectLst/>
          </c:spPr>
          <c:invertIfNegative val="0"/>
          <c:cat>
            <c:strRef>
              <c:f>'QualReview Mtg  Data 09May25'!$A$6:$A$28</c:f>
              <c:strCache>
                <c:ptCount val="22"/>
                <c:pt idx="0">
                  <c:v>Dimensional</c:v>
                </c:pt>
                <c:pt idx="1">
                  <c:v>Other</c:v>
                </c:pt>
                <c:pt idx="2">
                  <c:v>Scratches</c:v>
                </c:pt>
                <c:pt idx="3">
                  <c:v>Dings</c:v>
                </c:pt>
                <c:pt idx="4">
                  <c:v>VTARFPerformance</c:v>
                </c:pt>
                <c:pt idx="5">
                  <c:v>RFTestFailure</c:v>
                </c:pt>
                <c:pt idx="6">
                  <c:v>Roughness</c:v>
                </c:pt>
                <c:pt idx="7">
                  <c:v>Stains</c:v>
                </c:pt>
                <c:pt idx="8">
                  <c:v>CMTRFPerformance</c:v>
                </c:pt>
                <c:pt idx="9">
                  <c:v>Plating</c:v>
                </c:pt>
                <c:pt idx="10">
                  <c:v>Vacuum</c:v>
                </c:pt>
                <c:pt idx="11">
                  <c:v>Mechanical</c:v>
                </c:pt>
                <c:pt idx="12">
                  <c:v>LeakTestFailure</c:v>
                </c:pt>
                <c:pt idx="13">
                  <c:v>Oxidation</c:v>
                </c:pt>
                <c:pt idx="14">
                  <c:v>Residues</c:v>
                </c:pt>
                <c:pt idx="15">
                  <c:v>Instrumentation</c:v>
                </c:pt>
                <c:pt idx="16">
                  <c:v>InspectionFailure</c:v>
                </c:pt>
                <c:pt idx="17">
                  <c:v>ShippingDamage</c:v>
                </c:pt>
                <c:pt idx="18">
                  <c:v>RFCMTF</c:v>
                </c:pt>
                <c:pt idx="19">
                  <c:v>Parallelism</c:v>
                </c:pt>
                <c:pt idx="20">
                  <c:v>Flatness</c:v>
                </c:pt>
                <c:pt idx="21">
                  <c:v>Delamination</c:v>
                </c:pt>
              </c:strCache>
            </c:strRef>
          </c:cat>
          <c:val>
            <c:numRef>
              <c:f>'QualReview Mtg  Data 09May25'!$C$6:$C$28</c:f>
              <c:numCache>
                <c:formatCode>General</c:formatCode>
                <c:ptCount val="23"/>
              </c:numCache>
            </c:numRef>
          </c:val>
          <c:extLst>
            <c:ext xmlns:c16="http://schemas.microsoft.com/office/drawing/2014/chart" uri="{C3380CC4-5D6E-409C-BE32-E72D297353CC}">
              <c16:uniqueId val="{00000000-29A5-48E6-AA5B-C0667C0077EA}"/>
            </c:ext>
          </c:extLst>
        </c:ser>
        <c:ser>
          <c:idx val="1"/>
          <c:order val="1"/>
          <c:tx>
            <c:strRef>
              <c:f>'QualReview Mtg  Data 06May24'!#REF!</c:f>
              <c:strCache>
                <c:ptCount val="1"/>
                <c:pt idx="0">
                  <c:v>#REF!</c:v>
                </c:pt>
              </c:strCache>
            </c:strRef>
          </c:tx>
          <c:spPr>
            <a:solidFill>
              <a:schemeClr val="accent2"/>
            </a:solidFill>
            <a:ln>
              <a:noFill/>
            </a:ln>
            <a:effectLst/>
          </c:spPr>
          <c:invertIfNegative val="0"/>
          <c:cat>
            <c:strRef>
              <c:f>'QualReview Mtg  Data 09May25'!$A$6:$A$28</c:f>
              <c:strCache>
                <c:ptCount val="22"/>
                <c:pt idx="0">
                  <c:v>Dimensional</c:v>
                </c:pt>
                <c:pt idx="1">
                  <c:v>Other</c:v>
                </c:pt>
                <c:pt idx="2">
                  <c:v>Scratches</c:v>
                </c:pt>
                <c:pt idx="3">
                  <c:v>Dings</c:v>
                </c:pt>
                <c:pt idx="4">
                  <c:v>VTARFPerformance</c:v>
                </c:pt>
                <c:pt idx="5">
                  <c:v>RFTestFailure</c:v>
                </c:pt>
                <c:pt idx="6">
                  <c:v>Roughness</c:v>
                </c:pt>
                <c:pt idx="7">
                  <c:v>Stains</c:v>
                </c:pt>
                <c:pt idx="8">
                  <c:v>CMTRFPerformance</c:v>
                </c:pt>
                <c:pt idx="9">
                  <c:v>Plating</c:v>
                </c:pt>
                <c:pt idx="10">
                  <c:v>Vacuum</c:v>
                </c:pt>
                <c:pt idx="11">
                  <c:v>Mechanical</c:v>
                </c:pt>
                <c:pt idx="12">
                  <c:v>LeakTestFailure</c:v>
                </c:pt>
                <c:pt idx="13">
                  <c:v>Oxidation</c:v>
                </c:pt>
                <c:pt idx="14">
                  <c:v>Residues</c:v>
                </c:pt>
                <c:pt idx="15">
                  <c:v>Instrumentation</c:v>
                </c:pt>
                <c:pt idx="16">
                  <c:v>InspectionFailure</c:v>
                </c:pt>
                <c:pt idx="17">
                  <c:v>ShippingDamage</c:v>
                </c:pt>
                <c:pt idx="18">
                  <c:v>RFCMTF</c:v>
                </c:pt>
                <c:pt idx="19">
                  <c:v>Parallelism</c:v>
                </c:pt>
                <c:pt idx="20">
                  <c:v>Flatness</c:v>
                </c:pt>
                <c:pt idx="21">
                  <c:v>Delamination</c:v>
                </c:pt>
              </c:strCache>
            </c:strRef>
          </c:cat>
          <c:val>
            <c:numRef>
              <c:f>'QualReview Mtg  Data 09May25'!$D$6:$D$28</c:f>
              <c:numCache>
                <c:formatCode>General</c:formatCode>
                <c:ptCount val="23"/>
              </c:numCache>
            </c:numRef>
          </c:val>
          <c:extLst>
            <c:ext xmlns:c16="http://schemas.microsoft.com/office/drawing/2014/chart" uri="{C3380CC4-5D6E-409C-BE32-E72D297353CC}">
              <c16:uniqueId val="{00000001-29A5-48E6-AA5B-C0667C0077EA}"/>
            </c:ext>
          </c:extLst>
        </c:ser>
        <c:ser>
          <c:idx val="2"/>
          <c:order val="2"/>
          <c:tx>
            <c:strRef>
              <c:f>'QualReview Mtg  Data 09May25'!$E$5</c:f>
              <c:strCache>
                <c:ptCount val="1"/>
                <c:pt idx="0">
                  <c:v>ER5C</c:v>
                </c:pt>
              </c:strCache>
            </c:strRef>
          </c:tx>
          <c:spPr>
            <a:solidFill>
              <a:schemeClr val="accent3"/>
            </a:solidFill>
            <a:ln>
              <a:noFill/>
            </a:ln>
            <a:effectLst/>
          </c:spPr>
          <c:invertIfNegative val="0"/>
          <c:cat>
            <c:strRef>
              <c:f>'QualReview Mtg  Data 09May25'!$A$6:$A$28</c:f>
              <c:strCache>
                <c:ptCount val="22"/>
                <c:pt idx="0">
                  <c:v>Dimensional</c:v>
                </c:pt>
                <c:pt idx="1">
                  <c:v>Other</c:v>
                </c:pt>
                <c:pt idx="2">
                  <c:v>Scratches</c:v>
                </c:pt>
                <c:pt idx="3">
                  <c:v>Dings</c:v>
                </c:pt>
                <c:pt idx="4">
                  <c:v>VTARFPerformance</c:v>
                </c:pt>
                <c:pt idx="5">
                  <c:v>RFTestFailure</c:v>
                </c:pt>
                <c:pt idx="6">
                  <c:v>Roughness</c:v>
                </c:pt>
                <c:pt idx="7">
                  <c:v>Stains</c:v>
                </c:pt>
                <c:pt idx="8">
                  <c:v>CMTRFPerformance</c:v>
                </c:pt>
                <c:pt idx="9">
                  <c:v>Plating</c:v>
                </c:pt>
                <c:pt idx="10">
                  <c:v>Vacuum</c:v>
                </c:pt>
                <c:pt idx="11">
                  <c:v>Mechanical</c:v>
                </c:pt>
                <c:pt idx="12">
                  <c:v>LeakTestFailure</c:v>
                </c:pt>
                <c:pt idx="13">
                  <c:v>Oxidation</c:v>
                </c:pt>
                <c:pt idx="14">
                  <c:v>Residues</c:v>
                </c:pt>
                <c:pt idx="15">
                  <c:v>Instrumentation</c:v>
                </c:pt>
                <c:pt idx="16">
                  <c:v>InspectionFailure</c:v>
                </c:pt>
                <c:pt idx="17">
                  <c:v>ShippingDamage</c:v>
                </c:pt>
                <c:pt idx="18">
                  <c:v>RFCMTF</c:v>
                </c:pt>
                <c:pt idx="19">
                  <c:v>Parallelism</c:v>
                </c:pt>
                <c:pt idx="20">
                  <c:v>Flatness</c:v>
                </c:pt>
                <c:pt idx="21">
                  <c:v>Delamination</c:v>
                </c:pt>
              </c:strCache>
            </c:strRef>
          </c:cat>
          <c:val>
            <c:numRef>
              <c:f>'QualReview Mtg  Data 09May25'!$E$28</c:f>
              <c:numCache>
                <c:formatCode>General</c:formatCode>
                <c:ptCount val="1"/>
              </c:numCache>
            </c:numRef>
          </c:val>
          <c:extLst>
            <c:ext xmlns:c16="http://schemas.microsoft.com/office/drawing/2014/chart" uri="{C3380CC4-5D6E-409C-BE32-E72D297353CC}">
              <c16:uniqueId val="{00000002-29A5-48E6-AA5B-C0667C0077EA}"/>
            </c:ext>
          </c:extLst>
        </c:ser>
        <c:ser>
          <c:idx val="3"/>
          <c:order val="3"/>
          <c:tx>
            <c:strRef>
              <c:f>'QualReview Mtg  Data 09May25'!$F$5</c:f>
              <c:strCache>
                <c:ptCount val="1"/>
                <c:pt idx="0">
                  <c:v>L2HE</c:v>
                </c:pt>
              </c:strCache>
            </c:strRef>
          </c:tx>
          <c:spPr>
            <a:solidFill>
              <a:schemeClr val="accent4"/>
            </a:solidFill>
            <a:ln>
              <a:noFill/>
            </a:ln>
            <a:effectLst/>
          </c:spPr>
          <c:invertIfNegative val="0"/>
          <c:cat>
            <c:strRef>
              <c:f>'QualReview Mtg  Data 09May25'!$A$6:$A$28</c:f>
              <c:strCache>
                <c:ptCount val="22"/>
                <c:pt idx="0">
                  <c:v>Dimensional</c:v>
                </c:pt>
                <c:pt idx="1">
                  <c:v>Other</c:v>
                </c:pt>
                <c:pt idx="2">
                  <c:v>Scratches</c:v>
                </c:pt>
                <c:pt idx="3">
                  <c:v>Dings</c:v>
                </c:pt>
                <c:pt idx="4">
                  <c:v>VTARFPerformance</c:v>
                </c:pt>
                <c:pt idx="5">
                  <c:v>RFTestFailure</c:v>
                </c:pt>
                <c:pt idx="6">
                  <c:v>Roughness</c:v>
                </c:pt>
                <c:pt idx="7">
                  <c:v>Stains</c:v>
                </c:pt>
                <c:pt idx="8">
                  <c:v>CMTRFPerformance</c:v>
                </c:pt>
                <c:pt idx="9">
                  <c:v>Plating</c:v>
                </c:pt>
                <c:pt idx="10">
                  <c:v>Vacuum</c:v>
                </c:pt>
                <c:pt idx="11">
                  <c:v>Mechanical</c:v>
                </c:pt>
                <c:pt idx="12">
                  <c:v>LeakTestFailure</c:v>
                </c:pt>
                <c:pt idx="13">
                  <c:v>Oxidation</c:v>
                </c:pt>
                <c:pt idx="14">
                  <c:v>Residues</c:v>
                </c:pt>
                <c:pt idx="15">
                  <c:v>Instrumentation</c:v>
                </c:pt>
                <c:pt idx="16">
                  <c:v>InspectionFailure</c:v>
                </c:pt>
                <c:pt idx="17">
                  <c:v>ShippingDamage</c:v>
                </c:pt>
                <c:pt idx="18">
                  <c:v>RFCMTF</c:v>
                </c:pt>
                <c:pt idx="19">
                  <c:v>Parallelism</c:v>
                </c:pt>
                <c:pt idx="20">
                  <c:v>Flatness</c:v>
                </c:pt>
                <c:pt idx="21">
                  <c:v>Delamination</c:v>
                </c:pt>
              </c:strCache>
            </c:strRef>
          </c:cat>
          <c:val>
            <c:numRef>
              <c:f>'QualReview Mtg  Data 09May25'!$F$28</c:f>
              <c:numCache>
                <c:formatCode>General</c:formatCode>
                <c:ptCount val="1"/>
              </c:numCache>
            </c:numRef>
          </c:val>
          <c:extLst>
            <c:ext xmlns:c16="http://schemas.microsoft.com/office/drawing/2014/chart" uri="{C3380CC4-5D6E-409C-BE32-E72D297353CC}">
              <c16:uniqueId val="{00000003-29A5-48E6-AA5B-C0667C0077EA}"/>
            </c:ext>
          </c:extLst>
        </c:ser>
        <c:ser>
          <c:idx val="4"/>
          <c:order val="4"/>
          <c:tx>
            <c:strRef>
              <c:f>'QualReview Mtg  Data 09May25'!$G$5</c:f>
              <c:strCache>
                <c:ptCount val="1"/>
                <c:pt idx="0">
                  <c:v>SNSPPU</c:v>
                </c:pt>
              </c:strCache>
            </c:strRef>
          </c:tx>
          <c:spPr>
            <a:solidFill>
              <a:schemeClr val="accent5"/>
            </a:solidFill>
            <a:ln>
              <a:noFill/>
            </a:ln>
            <a:effectLst/>
          </c:spPr>
          <c:invertIfNegative val="0"/>
          <c:cat>
            <c:strRef>
              <c:f>'QualReview Mtg  Data 09May25'!$A$6:$A$28</c:f>
              <c:strCache>
                <c:ptCount val="22"/>
                <c:pt idx="0">
                  <c:v>Dimensional</c:v>
                </c:pt>
                <c:pt idx="1">
                  <c:v>Other</c:v>
                </c:pt>
                <c:pt idx="2">
                  <c:v>Scratches</c:v>
                </c:pt>
                <c:pt idx="3">
                  <c:v>Dings</c:v>
                </c:pt>
                <c:pt idx="4">
                  <c:v>VTARFPerformance</c:v>
                </c:pt>
                <c:pt idx="5">
                  <c:v>RFTestFailure</c:v>
                </c:pt>
                <c:pt idx="6">
                  <c:v>Roughness</c:v>
                </c:pt>
                <c:pt idx="7">
                  <c:v>Stains</c:v>
                </c:pt>
                <c:pt idx="8">
                  <c:v>CMTRFPerformance</c:v>
                </c:pt>
                <c:pt idx="9">
                  <c:v>Plating</c:v>
                </c:pt>
                <c:pt idx="10">
                  <c:v>Vacuum</c:v>
                </c:pt>
                <c:pt idx="11">
                  <c:v>Mechanical</c:v>
                </c:pt>
                <c:pt idx="12">
                  <c:v>LeakTestFailure</c:v>
                </c:pt>
                <c:pt idx="13">
                  <c:v>Oxidation</c:v>
                </c:pt>
                <c:pt idx="14">
                  <c:v>Residues</c:v>
                </c:pt>
                <c:pt idx="15">
                  <c:v>Instrumentation</c:v>
                </c:pt>
                <c:pt idx="16">
                  <c:v>InspectionFailure</c:v>
                </c:pt>
                <c:pt idx="17">
                  <c:v>ShippingDamage</c:v>
                </c:pt>
                <c:pt idx="18">
                  <c:v>RFCMTF</c:v>
                </c:pt>
                <c:pt idx="19">
                  <c:v>Parallelism</c:v>
                </c:pt>
                <c:pt idx="20">
                  <c:v>Flatness</c:v>
                </c:pt>
                <c:pt idx="21">
                  <c:v>Delamination</c:v>
                </c:pt>
              </c:strCache>
            </c:strRef>
          </c:cat>
          <c:val>
            <c:numRef>
              <c:f>'QualReview Mtg  Data 09May25'!$G$28</c:f>
              <c:numCache>
                <c:formatCode>General</c:formatCode>
                <c:ptCount val="1"/>
              </c:numCache>
            </c:numRef>
          </c:val>
          <c:extLst>
            <c:ext xmlns:c16="http://schemas.microsoft.com/office/drawing/2014/chart" uri="{C3380CC4-5D6E-409C-BE32-E72D297353CC}">
              <c16:uniqueId val="{00000004-29A5-48E6-AA5B-C0667C0077EA}"/>
            </c:ext>
          </c:extLst>
        </c:ser>
        <c:dLbls>
          <c:showLegendKey val="0"/>
          <c:showVal val="0"/>
          <c:showCatName val="0"/>
          <c:showSerName val="0"/>
          <c:showPercent val="0"/>
          <c:showBubbleSize val="0"/>
        </c:dLbls>
        <c:gapWidth val="150"/>
        <c:overlap val="100"/>
        <c:axId val="368313512"/>
        <c:axId val="368308920"/>
      </c:barChart>
      <c:catAx>
        <c:axId val="3683135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68308920"/>
        <c:crosses val="autoZero"/>
        <c:auto val="1"/>
        <c:lblAlgn val="ctr"/>
        <c:lblOffset val="100"/>
        <c:noMultiLvlLbl val="0"/>
      </c:catAx>
      <c:valAx>
        <c:axId val="36830892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6831351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NCR Closure</a:t>
            </a:r>
            <a:r>
              <a:rPr lang="en-US" baseline="0"/>
              <a:t> by Project </a:t>
            </a:r>
            <a:endParaRPr lang="en-US"/>
          </a:p>
        </c:rich>
      </c:tx>
      <c:layout>
        <c:manualLayout>
          <c:xMode val="edge"/>
          <c:yMode val="edge"/>
          <c:x val="0.33105043683102592"/>
          <c:y val="2.7679921304748667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'QualReview Mtg  Data 09Sept24'!$B$51</c:f>
              <c:strCache>
                <c:ptCount val="1"/>
                <c:pt idx="0">
                  <c:v>&lt;2 wks</c:v>
                </c:pt>
              </c:strCache>
            </c:strRef>
          </c:tx>
          <c:spPr>
            <a:solidFill>
              <a:schemeClr val="accent1"/>
            </a:solidFill>
            <a:ln>
              <a:noFill/>
            </a:ln>
            <a:effectLst/>
          </c:spPr>
          <c:invertIfNegative val="0"/>
          <c:cat>
            <c:strRef>
              <c:f>'QualReview Mtg  Data 09Sept24'!$C$50:$J$50</c:f>
              <c:strCache>
                <c:ptCount val="8"/>
                <c:pt idx="0">
                  <c:v>AUPCAV</c:v>
                </c:pt>
                <c:pt idx="1">
                  <c:v>AUPPS</c:v>
                </c:pt>
                <c:pt idx="2">
                  <c:v>C100R</c:v>
                </c:pt>
                <c:pt idx="3">
                  <c:v>ER5C</c:v>
                </c:pt>
                <c:pt idx="4">
                  <c:v>L2HE</c:v>
                </c:pt>
                <c:pt idx="5">
                  <c:v>SNSPPU</c:v>
                </c:pt>
                <c:pt idx="6">
                  <c:v>EIC197</c:v>
                </c:pt>
                <c:pt idx="7">
                  <c:v>EIC591</c:v>
                </c:pt>
              </c:strCache>
            </c:strRef>
          </c:cat>
          <c:val>
            <c:numRef>
              <c:f>'QualReview Mtg  Data 09Sept24'!$C$51:$J$51</c:f>
              <c:numCache>
                <c:formatCode>General</c:formatCode>
                <c:ptCount val="8"/>
                <c:pt idx="0">
                  <c:v>3</c:v>
                </c:pt>
                <c:pt idx="1">
                  <c:v>65</c:v>
                </c:pt>
                <c:pt idx="2">
                  <c:v>47</c:v>
                </c:pt>
                <c:pt idx="3">
                  <c:v>288</c:v>
                </c:pt>
                <c:pt idx="4">
                  <c:v>305</c:v>
                </c:pt>
                <c:pt idx="5">
                  <c:v>265</c:v>
                </c:pt>
                <c:pt idx="6">
                  <c:v>1</c:v>
                </c:pt>
                <c:pt idx="7">
                  <c:v>0</c:v>
                </c:pt>
              </c:numCache>
            </c:numRef>
          </c:val>
          <c:extLst>
            <c:ext xmlns:c16="http://schemas.microsoft.com/office/drawing/2014/chart" uri="{C3380CC4-5D6E-409C-BE32-E72D297353CC}">
              <c16:uniqueId val="{00000000-70DC-407F-83A7-BDCD098AC4AC}"/>
            </c:ext>
          </c:extLst>
        </c:ser>
        <c:ser>
          <c:idx val="1"/>
          <c:order val="1"/>
          <c:tx>
            <c:strRef>
              <c:f>'QualReview Mtg  Data 09Sept24'!$B$52</c:f>
              <c:strCache>
                <c:ptCount val="1"/>
                <c:pt idx="0">
                  <c:v>2wks - 1 mo</c:v>
                </c:pt>
              </c:strCache>
            </c:strRef>
          </c:tx>
          <c:spPr>
            <a:solidFill>
              <a:schemeClr val="accent2"/>
            </a:solidFill>
            <a:ln>
              <a:noFill/>
            </a:ln>
            <a:effectLst/>
          </c:spPr>
          <c:invertIfNegative val="0"/>
          <c:cat>
            <c:strRef>
              <c:f>'QualReview Mtg  Data 09Sept24'!$C$50:$J$50</c:f>
              <c:strCache>
                <c:ptCount val="8"/>
                <c:pt idx="0">
                  <c:v>AUPCAV</c:v>
                </c:pt>
                <c:pt idx="1">
                  <c:v>AUPPS</c:v>
                </c:pt>
                <c:pt idx="2">
                  <c:v>C100R</c:v>
                </c:pt>
                <c:pt idx="3">
                  <c:v>ER5C</c:v>
                </c:pt>
                <c:pt idx="4">
                  <c:v>L2HE</c:v>
                </c:pt>
                <c:pt idx="5">
                  <c:v>SNSPPU</c:v>
                </c:pt>
                <c:pt idx="6">
                  <c:v>EIC197</c:v>
                </c:pt>
                <c:pt idx="7">
                  <c:v>EIC591</c:v>
                </c:pt>
              </c:strCache>
            </c:strRef>
          </c:cat>
          <c:val>
            <c:numRef>
              <c:f>'QualReview Mtg  Data 09Sept24'!$C$52:$J$52</c:f>
              <c:numCache>
                <c:formatCode>General</c:formatCode>
                <c:ptCount val="8"/>
                <c:pt idx="0">
                  <c:v>1</c:v>
                </c:pt>
                <c:pt idx="1">
                  <c:v>6</c:v>
                </c:pt>
                <c:pt idx="2">
                  <c:v>25</c:v>
                </c:pt>
                <c:pt idx="3">
                  <c:v>91</c:v>
                </c:pt>
                <c:pt idx="4">
                  <c:v>58</c:v>
                </c:pt>
                <c:pt idx="5">
                  <c:v>140</c:v>
                </c:pt>
                <c:pt idx="6">
                  <c:v>0</c:v>
                </c:pt>
                <c:pt idx="7">
                  <c:v>0</c:v>
                </c:pt>
              </c:numCache>
            </c:numRef>
          </c:val>
          <c:extLst>
            <c:ext xmlns:c16="http://schemas.microsoft.com/office/drawing/2014/chart" uri="{C3380CC4-5D6E-409C-BE32-E72D297353CC}">
              <c16:uniqueId val="{00000001-70DC-407F-83A7-BDCD098AC4AC}"/>
            </c:ext>
          </c:extLst>
        </c:ser>
        <c:ser>
          <c:idx val="2"/>
          <c:order val="2"/>
          <c:tx>
            <c:strRef>
              <c:f>'QualReview Mtg  Data 09Sept24'!$B$53</c:f>
              <c:strCache>
                <c:ptCount val="1"/>
                <c:pt idx="0">
                  <c:v>1-3 mo</c:v>
                </c:pt>
              </c:strCache>
            </c:strRef>
          </c:tx>
          <c:spPr>
            <a:solidFill>
              <a:schemeClr val="accent3"/>
            </a:solidFill>
            <a:ln>
              <a:noFill/>
            </a:ln>
            <a:effectLst/>
          </c:spPr>
          <c:invertIfNegative val="0"/>
          <c:cat>
            <c:strRef>
              <c:f>'QualReview Mtg  Data 09Sept24'!$C$50:$J$50</c:f>
              <c:strCache>
                <c:ptCount val="8"/>
                <c:pt idx="0">
                  <c:v>AUPCAV</c:v>
                </c:pt>
                <c:pt idx="1">
                  <c:v>AUPPS</c:v>
                </c:pt>
                <c:pt idx="2">
                  <c:v>C100R</c:v>
                </c:pt>
                <c:pt idx="3">
                  <c:v>ER5C</c:v>
                </c:pt>
                <c:pt idx="4">
                  <c:v>L2HE</c:v>
                </c:pt>
                <c:pt idx="5">
                  <c:v>SNSPPU</c:v>
                </c:pt>
                <c:pt idx="6">
                  <c:v>EIC197</c:v>
                </c:pt>
                <c:pt idx="7">
                  <c:v>EIC591</c:v>
                </c:pt>
              </c:strCache>
            </c:strRef>
          </c:cat>
          <c:val>
            <c:numRef>
              <c:f>'QualReview Mtg  Data 09Sept24'!$C$53:$J$53</c:f>
              <c:numCache>
                <c:formatCode>General</c:formatCode>
                <c:ptCount val="8"/>
                <c:pt idx="0">
                  <c:v>1</c:v>
                </c:pt>
                <c:pt idx="1">
                  <c:v>7</c:v>
                </c:pt>
                <c:pt idx="2">
                  <c:v>38</c:v>
                </c:pt>
                <c:pt idx="3">
                  <c:v>174</c:v>
                </c:pt>
                <c:pt idx="4">
                  <c:v>142</c:v>
                </c:pt>
                <c:pt idx="5">
                  <c:v>194</c:v>
                </c:pt>
                <c:pt idx="6">
                  <c:v>0</c:v>
                </c:pt>
                <c:pt idx="7">
                  <c:v>0</c:v>
                </c:pt>
              </c:numCache>
            </c:numRef>
          </c:val>
          <c:extLst>
            <c:ext xmlns:c16="http://schemas.microsoft.com/office/drawing/2014/chart" uri="{C3380CC4-5D6E-409C-BE32-E72D297353CC}">
              <c16:uniqueId val="{00000002-70DC-407F-83A7-BDCD098AC4AC}"/>
            </c:ext>
          </c:extLst>
        </c:ser>
        <c:ser>
          <c:idx val="3"/>
          <c:order val="3"/>
          <c:tx>
            <c:strRef>
              <c:f>'QualReview Mtg  Data 09Sept24'!$B$54</c:f>
              <c:strCache>
                <c:ptCount val="1"/>
                <c:pt idx="0">
                  <c:v>3-6 mo</c:v>
                </c:pt>
              </c:strCache>
            </c:strRef>
          </c:tx>
          <c:spPr>
            <a:solidFill>
              <a:schemeClr val="accent4"/>
            </a:solidFill>
            <a:ln>
              <a:noFill/>
            </a:ln>
            <a:effectLst/>
          </c:spPr>
          <c:invertIfNegative val="0"/>
          <c:cat>
            <c:strRef>
              <c:f>'QualReview Mtg  Data 09Sept24'!$C$50:$J$50</c:f>
              <c:strCache>
                <c:ptCount val="8"/>
                <c:pt idx="0">
                  <c:v>AUPCAV</c:v>
                </c:pt>
                <c:pt idx="1">
                  <c:v>AUPPS</c:v>
                </c:pt>
                <c:pt idx="2">
                  <c:v>C100R</c:v>
                </c:pt>
                <c:pt idx="3">
                  <c:v>ER5C</c:v>
                </c:pt>
                <c:pt idx="4">
                  <c:v>L2HE</c:v>
                </c:pt>
                <c:pt idx="5">
                  <c:v>SNSPPU</c:v>
                </c:pt>
                <c:pt idx="6">
                  <c:v>EIC197</c:v>
                </c:pt>
                <c:pt idx="7">
                  <c:v>EIC591</c:v>
                </c:pt>
              </c:strCache>
            </c:strRef>
          </c:cat>
          <c:val>
            <c:numRef>
              <c:f>'QualReview Mtg  Data 09Sept24'!$C$54:$J$54</c:f>
              <c:numCache>
                <c:formatCode>General</c:formatCode>
                <c:ptCount val="8"/>
                <c:pt idx="0">
                  <c:v>3</c:v>
                </c:pt>
                <c:pt idx="1">
                  <c:v>5</c:v>
                </c:pt>
                <c:pt idx="2">
                  <c:v>20</c:v>
                </c:pt>
                <c:pt idx="3">
                  <c:v>89</c:v>
                </c:pt>
                <c:pt idx="4">
                  <c:v>62</c:v>
                </c:pt>
                <c:pt idx="5">
                  <c:v>54</c:v>
                </c:pt>
                <c:pt idx="6">
                  <c:v>0</c:v>
                </c:pt>
                <c:pt idx="7">
                  <c:v>0</c:v>
                </c:pt>
              </c:numCache>
            </c:numRef>
          </c:val>
          <c:extLst>
            <c:ext xmlns:c16="http://schemas.microsoft.com/office/drawing/2014/chart" uri="{C3380CC4-5D6E-409C-BE32-E72D297353CC}">
              <c16:uniqueId val="{00000003-70DC-407F-83A7-BDCD098AC4AC}"/>
            </c:ext>
          </c:extLst>
        </c:ser>
        <c:ser>
          <c:idx val="4"/>
          <c:order val="4"/>
          <c:tx>
            <c:strRef>
              <c:f>'QualReview Mtg  Data 09Sept24'!$B$55</c:f>
              <c:strCache>
                <c:ptCount val="1"/>
                <c:pt idx="0">
                  <c:v>6-12 mo</c:v>
                </c:pt>
              </c:strCache>
            </c:strRef>
          </c:tx>
          <c:spPr>
            <a:solidFill>
              <a:schemeClr val="accent5"/>
            </a:solidFill>
            <a:ln>
              <a:noFill/>
            </a:ln>
            <a:effectLst/>
          </c:spPr>
          <c:invertIfNegative val="0"/>
          <c:cat>
            <c:strRef>
              <c:f>'QualReview Mtg  Data 09Sept24'!$C$50:$J$50</c:f>
              <c:strCache>
                <c:ptCount val="8"/>
                <c:pt idx="0">
                  <c:v>AUPCAV</c:v>
                </c:pt>
                <c:pt idx="1">
                  <c:v>AUPPS</c:v>
                </c:pt>
                <c:pt idx="2">
                  <c:v>C100R</c:v>
                </c:pt>
                <c:pt idx="3">
                  <c:v>ER5C</c:v>
                </c:pt>
                <c:pt idx="4">
                  <c:v>L2HE</c:v>
                </c:pt>
                <c:pt idx="5">
                  <c:v>SNSPPU</c:v>
                </c:pt>
                <c:pt idx="6">
                  <c:v>EIC197</c:v>
                </c:pt>
                <c:pt idx="7">
                  <c:v>EIC591</c:v>
                </c:pt>
              </c:strCache>
            </c:strRef>
          </c:cat>
          <c:val>
            <c:numRef>
              <c:f>'QualReview Mtg  Data 09Sept24'!$C$55:$J$55</c:f>
              <c:numCache>
                <c:formatCode>General</c:formatCode>
                <c:ptCount val="8"/>
                <c:pt idx="0">
                  <c:v>0</c:v>
                </c:pt>
                <c:pt idx="1">
                  <c:v>1</c:v>
                </c:pt>
                <c:pt idx="2">
                  <c:v>7</c:v>
                </c:pt>
                <c:pt idx="3">
                  <c:v>103</c:v>
                </c:pt>
                <c:pt idx="4">
                  <c:v>40</c:v>
                </c:pt>
                <c:pt idx="5">
                  <c:v>25</c:v>
                </c:pt>
                <c:pt idx="6">
                  <c:v>0</c:v>
                </c:pt>
                <c:pt idx="7">
                  <c:v>0</c:v>
                </c:pt>
              </c:numCache>
            </c:numRef>
          </c:val>
          <c:extLst>
            <c:ext xmlns:c16="http://schemas.microsoft.com/office/drawing/2014/chart" uri="{C3380CC4-5D6E-409C-BE32-E72D297353CC}">
              <c16:uniqueId val="{00000004-70DC-407F-83A7-BDCD098AC4AC}"/>
            </c:ext>
          </c:extLst>
        </c:ser>
        <c:ser>
          <c:idx val="5"/>
          <c:order val="5"/>
          <c:tx>
            <c:strRef>
              <c:f>'QualReview Mtg  Data 09Sept24'!$B$56</c:f>
              <c:strCache>
                <c:ptCount val="1"/>
                <c:pt idx="0">
                  <c:v>&gt;12 mo</c:v>
                </c:pt>
              </c:strCache>
            </c:strRef>
          </c:tx>
          <c:spPr>
            <a:solidFill>
              <a:schemeClr val="accent6"/>
            </a:solidFill>
            <a:ln>
              <a:noFill/>
            </a:ln>
            <a:effectLst/>
          </c:spPr>
          <c:invertIfNegative val="0"/>
          <c:cat>
            <c:strRef>
              <c:f>'QualReview Mtg  Data 09Sept24'!$C$50:$J$50</c:f>
              <c:strCache>
                <c:ptCount val="8"/>
                <c:pt idx="0">
                  <c:v>AUPCAV</c:v>
                </c:pt>
                <c:pt idx="1">
                  <c:v>AUPPS</c:v>
                </c:pt>
                <c:pt idx="2">
                  <c:v>C100R</c:v>
                </c:pt>
                <c:pt idx="3">
                  <c:v>ER5C</c:v>
                </c:pt>
                <c:pt idx="4">
                  <c:v>L2HE</c:v>
                </c:pt>
                <c:pt idx="5">
                  <c:v>SNSPPU</c:v>
                </c:pt>
                <c:pt idx="6">
                  <c:v>EIC197</c:v>
                </c:pt>
                <c:pt idx="7">
                  <c:v>EIC591</c:v>
                </c:pt>
              </c:strCache>
            </c:strRef>
          </c:cat>
          <c:val>
            <c:numRef>
              <c:f>'QualReview Mtg  Data 09Sept24'!$C$56:$J$56</c:f>
              <c:numCache>
                <c:formatCode>General</c:formatCode>
                <c:ptCount val="8"/>
                <c:pt idx="0">
                  <c:v>0</c:v>
                </c:pt>
                <c:pt idx="1">
                  <c:v>0</c:v>
                </c:pt>
                <c:pt idx="2">
                  <c:v>11</c:v>
                </c:pt>
                <c:pt idx="3">
                  <c:v>102</c:v>
                </c:pt>
                <c:pt idx="4">
                  <c:v>13</c:v>
                </c:pt>
                <c:pt idx="5">
                  <c:v>2</c:v>
                </c:pt>
                <c:pt idx="6">
                  <c:v>0</c:v>
                </c:pt>
                <c:pt idx="7">
                  <c:v>0</c:v>
                </c:pt>
              </c:numCache>
            </c:numRef>
          </c:val>
          <c:extLst>
            <c:ext xmlns:c16="http://schemas.microsoft.com/office/drawing/2014/chart" uri="{C3380CC4-5D6E-409C-BE32-E72D297353CC}">
              <c16:uniqueId val="{00000005-70DC-407F-83A7-BDCD098AC4AC}"/>
            </c:ext>
          </c:extLst>
        </c:ser>
        <c:dLbls>
          <c:showLegendKey val="0"/>
          <c:showVal val="0"/>
          <c:showCatName val="0"/>
          <c:showSerName val="0"/>
          <c:showPercent val="0"/>
          <c:showBubbleSize val="0"/>
        </c:dLbls>
        <c:gapWidth val="150"/>
        <c:overlap val="100"/>
        <c:axId val="275159984"/>
        <c:axId val="666363616"/>
      </c:barChart>
      <c:catAx>
        <c:axId val="2751599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6363616"/>
        <c:crosses val="autoZero"/>
        <c:auto val="1"/>
        <c:lblAlgn val="ctr"/>
        <c:lblOffset val="100"/>
        <c:noMultiLvlLbl val="0"/>
      </c:catAx>
      <c:valAx>
        <c:axId val="6663636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7515998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NCR Closure by Age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'QualReview Mtg  Data 09Sept24'!$C$50</c:f>
              <c:strCache>
                <c:ptCount val="1"/>
                <c:pt idx="0">
                  <c:v>AUPCAV</c:v>
                </c:pt>
              </c:strCache>
            </c:strRef>
          </c:tx>
          <c:spPr>
            <a:solidFill>
              <a:schemeClr val="accent1"/>
            </a:solidFill>
            <a:ln>
              <a:noFill/>
            </a:ln>
            <a:effectLst/>
          </c:spPr>
          <c:invertIfNegative val="0"/>
          <c:cat>
            <c:strRef>
              <c:f>'QualReview Mtg  Data 09Sept24'!$B$51:$B$56</c:f>
              <c:strCache>
                <c:ptCount val="6"/>
                <c:pt idx="0">
                  <c:v>&lt;2 wks</c:v>
                </c:pt>
                <c:pt idx="1">
                  <c:v>2wks - 1 mo</c:v>
                </c:pt>
                <c:pt idx="2">
                  <c:v>1-3 mo</c:v>
                </c:pt>
                <c:pt idx="3">
                  <c:v>3-6 mo</c:v>
                </c:pt>
                <c:pt idx="4">
                  <c:v>6-12 mo</c:v>
                </c:pt>
                <c:pt idx="5">
                  <c:v>&gt;12 mo</c:v>
                </c:pt>
              </c:strCache>
            </c:strRef>
          </c:cat>
          <c:val>
            <c:numRef>
              <c:f>'QualReview Mtg  Data 09Sept24'!$C$51:$C$56</c:f>
              <c:numCache>
                <c:formatCode>General</c:formatCode>
                <c:ptCount val="6"/>
                <c:pt idx="0">
                  <c:v>3</c:v>
                </c:pt>
                <c:pt idx="1">
                  <c:v>1</c:v>
                </c:pt>
                <c:pt idx="2">
                  <c:v>1</c:v>
                </c:pt>
                <c:pt idx="3">
                  <c:v>3</c:v>
                </c:pt>
                <c:pt idx="4">
                  <c:v>0</c:v>
                </c:pt>
                <c:pt idx="5">
                  <c:v>0</c:v>
                </c:pt>
              </c:numCache>
            </c:numRef>
          </c:val>
          <c:extLst>
            <c:ext xmlns:c16="http://schemas.microsoft.com/office/drawing/2014/chart" uri="{C3380CC4-5D6E-409C-BE32-E72D297353CC}">
              <c16:uniqueId val="{00000000-CD00-484A-B0B4-A3E8C984A611}"/>
            </c:ext>
          </c:extLst>
        </c:ser>
        <c:ser>
          <c:idx val="1"/>
          <c:order val="1"/>
          <c:tx>
            <c:strRef>
              <c:f>'QualReview Mtg  Data 09Sept24'!$D$50</c:f>
              <c:strCache>
                <c:ptCount val="1"/>
                <c:pt idx="0">
                  <c:v>AUPPS</c:v>
                </c:pt>
              </c:strCache>
            </c:strRef>
          </c:tx>
          <c:spPr>
            <a:solidFill>
              <a:schemeClr val="accent2"/>
            </a:solidFill>
            <a:ln>
              <a:noFill/>
            </a:ln>
            <a:effectLst/>
          </c:spPr>
          <c:invertIfNegative val="0"/>
          <c:cat>
            <c:strRef>
              <c:f>'QualReview Mtg  Data 09Sept24'!$B$51:$B$56</c:f>
              <c:strCache>
                <c:ptCount val="6"/>
                <c:pt idx="0">
                  <c:v>&lt;2 wks</c:v>
                </c:pt>
                <c:pt idx="1">
                  <c:v>2wks - 1 mo</c:v>
                </c:pt>
                <c:pt idx="2">
                  <c:v>1-3 mo</c:v>
                </c:pt>
                <c:pt idx="3">
                  <c:v>3-6 mo</c:v>
                </c:pt>
                <c:pt idx="4">
                  <c:v>6-12 mo</c:v>
                </c:pt>
                <c:pt idx="5">
                  <c:v>&gt;12 mo</c:v>
                </c:pt>
              </c:strCache>
            </c:strRef>
          </c:cat>
          <c:val>
            <c:numRef>
              <c:f>'QualReview Mtg  Data 09Sept24'!$D$51:$D$56</c:f>
              <c:numCache>
                <c:formatCode>General</c:formatCode>
                <c:ptCount val="6"/>
                <c:pt idx="0">
                  <c:v>65</c:v>
                </c:pt>
                <c:pt idx="1">
                  <c:v>6</c:v>
                </c:pt>
                <c:pt idx="2">
                  <c:v>7</c:v>
                </c:pt>
                <c:pt idx="3">
                  <c:v>5</c:v>
                </c:pt>
                <c:pt idx="4">
                  <c:v>1</c:v>
                </c:pt>
                <c:pt idx="5">
                  <c:v>0</c:v>
                </c:pt>
              </c:numCache>
            </c:numRef>
          </c:val>
          <c:extLst>
            <c:ext xmlns:c16="http://schemas.microsoft.com/office/drawing/2014/chart" uri="{C3380CC4-5D6E-409C-BE32-E72D297353CC}">
              <c16:uniqueId val="{00000001-CD00-484A-B0B4-A3E8C984A611}"/>
            </c:ext>
          </c:extLst>
        </c:ser>
        <c:ser>
          <c:idx val="2"/>
          <c:order val="2"/>
          <c:tx>
            <c:strRef>
              <c:f>'QualReview Mtg  Data 09Sept24'!$E$50</c:f>
              <c:strCache>
                <c:ptCount val="1"/>
                <c:pt idx="0">
                  <c:v>C100R</c:v>
                </c:pt>
              </c:strCache>
            </c:strRef>
          </c:tx>
          <c:spPr>
            <a:solidFill>
              <a:schemeClr val="accent3"/>
            </a:solidFill>
            <a:ln>
              <a:noFill/>
            </a:ln>
            <a:effectLst/>
          </c:spPr>
          <c:invertIfNegative val="0"/>
          <c:cat>
            <c:strRef>
              <c:f>'QualReview Mtg  Data 09Sept24'!$B$51:$B$56</c:f>
              <c:strCache>
                <c:ptCount val="6"/>
                <c:pt idx="0">
                  <c:v>&lt;2 wks</c:v>
                </c:pt>
                <c:pt idx="1">
                  <c:v>2wks - 1 mo</c:v>
                </c:pt>
                <c:pt idx="2">
                  <c:v>1-3 mo</c:v>
                </c:pt>
                <c:pt idx="3">
                  <c:v>3-6 mo</c:v>
                </c:pt>
                <c:pt idx="4">
                  <c:v>6-12 mo</c:v>
                </c:pt>
                <c:pt idx="5">
                  <c:v>&gt;12 mo</c:v>
                </c:pt>
              </c:strCache>
            </c:strRef>
          </c:cat>
          <c:val>
            <c:numRef>
              <c:f>'QualReview Mtg  Data 09Sept24'!$E$51:$E$56</c:f>
              <c:numCache>
                <c:formatCode>General</c:formatCode>
                <c:ptCount val="6"/>
                <c:pt idx="0">
                  <c:v>47</c:v>
                </c:pt>
                <c:pt idx="1">
                  <c:v>25</c:v>
                </c:pt>
                <c:pt idx="2">
                  <c:v>38</c:v>
                </c:pt>
                <c:pt idx="3">
                  <c:v>20</c:v>
                </c:pt>
                <c:pt idx="4">
                  <c:v>7</c:v>
                </c:pt>
                <c:pt idx="5">
                  <c:v>11</c:v>
                </c:pt>
              </c:numCache>
            </c:numRef>
          </c:val>
          <c:extLst>
            <c:ext xmlns:c16="http://schemas.microsoft.com/office/drawing/2014/chart" uri="{C3380CC4-5D6E-409C-BE32-E72D297353CC}">
              <c16:uniqueId val="{00000002-CD00-484A-B0B4-A3E8C984A611}"/>
            </c:ext>
          </c:extLst>
        </c:ser>
        <c:ser>
          <c:idx val="3"/>
          <c:order val="3"/>
          <c:tx>
            <c:strRef>
              <c:f>'QualReview Mtg  Data 09Sept24'!$F$50</c:f>
              <c:strCache>
                <c:ptCount val="1"/>
                <c:pt idx="0">
                  <c:v>ER5C</c:v>
                </c:pt>
              </c:strCache>
            </c:strRef>
          </c:tx>
          <c:spPr>
            <a:solidFill>
              <a:schemeClr val="accent4"/>
            </a:solidFill>
            <a:ln>
              <a:noFill/>
            </a:ln>
            <a:effectLst/>
          </c:spPr>
          <c:invertIfNegative val="0"/>
          <c:cat>
            <c:strRef>
              <c:f>'QualReview Mtg  Data 09Sept24'!$B$51:$B$56</c:f>
              <c:strCache>
                <c:ptCount val="6"/>
                <c:pt idx="0">
                  <c:v>&lt;2 wks</c:v>
                </c:pt>
                <c:pt idx="1">
                  <c:v>2wks - 1 mo</c:v>
                </c:pt>
                <c:pt idx="2">
                  <c:v>1-3 mo</c:v>
                </c:pt>
                <c:pt idx="3">
                  <c:v>3-6 mo</c:v>
                </c:pt>
                <c:pt idx="4">
                  <c:v>6-12 mo</c:v>
                </c:pt>
                <c:pt idx="5">
                  <c:v>&gt;12 mo</c:v>
                </c:pt>
              </c:strCache>
            </c:strRef>
          </c:cat>
          <c:val>
            <c:numRef>
              <c:f>'QualReview Mtg  Data 09Sept24'!$F$51:$F$56</c:f>
              <c:numCache>
                <c:formatCode>General</c:formatCode>
                <c:ptCount val="6"/>
                <c:pt idx="0">
                  <c:v>288</c:v>
                </c:pt>
                <c:pt idx="1">
                  <c:v>91</c:v>
                </c:pt>
                <c:pt idx="2">
                  <c:v>174</c:v>
                </c:pt>
                <c:pt idx="3">
                  <c:v>89</c:v>
                </c:pt>
                <c:pt idx="4">
                  <c:v>103</c:v>
                </c:pt>
                <c:pt idx="5">
                  <c:v>102</c:v>
                </c:pt>
              </c:numCache>
            </c:numRef>
          </c:val>
          <c:extLst>
            <c:ext xmlns:c16="http://schemas.microsoft.com/office/drawing/2014/chart" uri="{C3380CC4-5D6E-409C-BE32-E72D297353CC}">
              <c16:uniqueId val="{00000003-CD00-484A-B0B4-A3E8C984A611}"/>
            </c:ext>
          </c:extLst>
        </c:ser>
        <c:ser>
          <c:idx val="4"/>
          <c:order val="4"/>
          <c:tx>
            <c:strRef>
              <c:f>'QualReview Mtg  Data 09Sept24'!$G$50</c:f>
              <c:strCache>
                <c:ptCount val="1"/>
                <c:pt idx="0">
                  <c:v>L2HE</c:v>
                </c:pt>
              </c:strCache>
            </c:strRef>
          </c:tx>
          <c:spPr>
            <a:solidFill>
              <a:schemeClr val="accent5"/>
            </a:solidFill>
            <a:ln>
              <a:noFill/>
            </a:ln>
            <a:effectLst/>
          </c:spPr>
          <c:invertIfNegative val="0"/>
          <c:cat>
            <c:strRef>
              <c:f>'QualReview Mtg  Data 09Sept24'!$B$51:$B$56</c:f>
              <c:strCache>
                <c:ptCount val="6"/>
                <c:pt idx="0">
                  <c:v>&lt;2 wks</c:v>
                </c:pt>
                <c:pt idx="1">
                  <c:v>2wks - 1 mo</c:v>
                </c:pt>
                <c:pt idx="2">
                  <c:v>1-3 mo</c:v>
                </c:pt>
                <c:pt idx="3">
                  <c:v>3-6 mo</c:v>
                </c:pt>
                <c:pt idx="4">
                  <c:v>6-12 mo</c:v>
                </c:pt>
                <c:pt idx="5">
                  <c:v>&gt;12 mo</c:v>
                </c:pt>
              </c:strCache>
            </c:strRef>
          </c:cat>
          <c:val>
            <c:numRef>
              <c:f>'QualReview Mtg  Data 09Sept24'!$G$51:$G$56</c:f>
              <c:numCache>
                <c:formatCode>General</c:formatCode>
                <c:ptCount val="6"/>
                <c:pt idx="0">
                  <c:v>305</c:v>
                </c:pt>
                <c:pt idx="1">
                  <c:v>58</c:v>
                </c:pt>
                <c:pt idx="2">
                  <c:v>142</c:v>
                </c:pt>
                <c:pt idx="3">
                  <c:v>62</c:v>
                </c:pt>
                <c:pt idx="4">
                  <c:v>40</c:v>
                </c:pt>
                <c:pt idx="5">
                  <c:v>13</c:v>
                </c:pt>
              </c:numCache>
            </c:numRef>
          </c:val>
          <c:extLst>
            <c:ext xmlns:c16="http://schemas.microsoft.com/office/drawing/2014/chart" uri="{C3380CC4-5D6E-409C-BE32-E72D297353CC}">
              <c16:uniqueId val="{00000004-CD00-484A-B0B4-A3E8C984A611}"/>
            </c:ext>
          </c:extLst>
        </c:ser>
        <c:ser>
          <c:idx val="5"/>
          <c:order val="5"/>
          <c:tx>
            <c:strRef>
              <c:f>'QualReview Mtg  Data 09Sept24'!$H$50</c:f>
              <c:strCache>
                <c:ptCount val="1"/>
                <c:pt idx="0">
                  <c:v>SNSPPU</c:v>
                </c:pt>
              </c:strCache>
            </c:strRef>
          </c:tx>
          <c:spPr>
            <a:solidFill>
              <a:schemeClr val="accent6"/>
            </a:solidFill>
            <a:ln>
              <a:noFill/>
            </a:ln>
            <a:effectLst/>
          </c:spPr>
          <c:invertIfNegative val="0"/>
          <c:cat>
            <c:strRef>
              <c:f>'QualReview Mtg  Data 09Sept24'!$B$51:$B$56</c:f>
              <c:strCache>
                <c:ptCount val="6"/>
                <c:pt idx="0">
                  <c:v>&lt;2 wks</c:v>
                </c:pt>
                <c:pt idx="1">
                  <c:v>2wks - 1 mo</c:v>
                </c:pt>
                <c:pt idx="2">
                  <c:v>1-3 mo</c:v>
                </c:pt>
                <c:pt idx="3">
                  <c:v>3-6 mo</c:v>
                </c:pt>
                <c:pt idx="4">
                  <c:v>6-12 mo</c:v>
                </c:pt>
                <c:pt idx="5">
                  <c:v>&gt;12 mo</c:v>
                </c:pt>
              </c:strCache>
            </c:strRef>
          </c:cat>
          <c:val>
            <c:numRef>
              <c:f>'QualReview Mtg  Data 09Sept24'!$H$51:$H$56</c:f>
              <c:numCache>
                <c:formatCode>General</c:formatCode>
                <c:ptCount val="6"/>
                <c:pt idx="0">
                  <c:v>265</c:v>
                </c:pt>
                <c:pt idx="1">
                  <c:v>140</c:v>
                </c:pt>
                <c:pt idx="2">
                  <c:v>194</c:v>
                </c:pt>
                <c:pt idx="3">
                  <c:v>54</c:v>
                </c:pt>
                <c:pt idx="4">
                  <c:v>25</c:v>
                </c:pt>
                <c:pt idx="5">
                  <c:v>2</c:v>
                </c:pt>
              </c:numCache>
            </c:numRef>
          </c:val>
          <c:extLst>
            <c:ext xmlns:c16="http://schemas.microsoft.com/office/drawing/2014/chart" uri="{C3380CC4-5D6E-409C-BE32-E72D297353CC}">
              <c16:uniqueId val="{00000005-CD00-484A-B0B4-A3E8C984A611}"/>
            </c:ext>
          </c:extLst>
        </c:ser>
        <c:ser>
          <c:idx val="6"/>
          <c:order val="6"/>
          <c:tx>
            <c:strRef>
              <c:f>'QualReview Mtg  Data 09Sept24'!$I$50</c:f>
              <c:strCache>
                <c:ptCount val="1"/>
                <c:pt idx="0">
                  <c:v>EIC197</c:v>
                </c:pt>
              </c:strCache>
            </c:strRef>
          </c:tx>
          <c:spPr>
            <a:solidFill>
              <a:schemeClr val="accent1">
                <a:lumMod val="60000"/>
              </a:schemeClr>
            </a:solidFill>
            <a:ln>
              <a:noFill/>
            </a:ln>
            <a:effectLst/>
          </c:spPr>
          <c:invertIfNegative val="0"/>
          <c:cat>
            <c:strRef>
              <c:f>'QualReview Mtg  Data 09Sept24'!$B$51:$B$56</c:f>
              <c:strCache>
                <c:ptCount val="6"/>
                <c:pt idx="0">
                  <c:v>&lt;2 wks</c:v>
                </c:pt>
                <c:pt idx="1">
                  <c:v>2wks - 1 mo</c:v>
                </c:pt>
                <c:pt idx="2">
                  <c:v>1-3 mo</c:v>
                </c:pt>
                <c:pt idx="3">
                  <c:v>3-6 mo</c:v>
                </c:pt>
                <c:pt idx="4">
                  <c:v>6-12 mo</c:v>
                </c:pt>
                <c:pt idx="5">
                  <c:v>&gt;12 mo</c:v>
                </c:pt>
              </c:strCache>
            </c:strRef>
          </c:cat>
          <c:val>
            <c:numRef>
              <c:f>'QualReview Mtg  Data 09Sept24'!$I$51:$I$56</c:f>
              <c:numCache>
                <c:formatCode>General</c:formatCode>
                <c:ptCount val="6"/>
                <c:pt idx="0">
                  <c:v>1</c:v>
                </c:pt>
                <c:pt idx="1">
                  <c:v>0</c:v>
                </c:pt>
                <c:pt idx="2">
                  <c:v>0</c:v>
                </c:pt>
                <c:pt idx="3">
                  <c:v>0</c:v>
                </c:pt>
                <c:pt idx="4">
                  <c:v>0</c:v>
                </c:pt>
                <c:pt idx="5">
                  <c:v>0</c:v>
                </c:pt>
              </c:numCache>
            </c:numRef>
          </c:val>
          <c:extLst>
            <c:ext xmlns:c16="http://schemas.microsoft.com/office/drawing/2014/chart" uri="{C3380CC4-5D6E-409C-BE32-E72D297353CC}">
              <c16:uniqueId val="{00000006-CD00-484A-B0B4-A3E8C984A611}"/>
            </c:ext>
          </c:extLst>
        </c:ser>
        <c:ser>
          <c:idx val="7"/>
          <c:order val="7"/>
          <c:tx>
            <c:strRef>
              <c:f>'QualReview Mtg  Data 09Sept24'!$J$50</c:f>
              <c:strCache>
                <c:ptCount val="1"/>
                <c:pt idx="0">
                  <c:v>EIC591</c:v>
                </c:pt>
              </c:strCache>
            </c:strRef>
          </c:tx>
          <c:spPr>
            <a:solidFill>
              <a:schemeClr val="accent2">
                <a:lumMod val="60000"/>
              </a:schemeClr>
            </a:solidFill>
            <a:ln>
              <a:noFill/>
            </a:ln>
            <a:effectLst/>
          </c:spPr>
          <c:invertIfNegative val="0"/>
          <c:cat>
            <c:strRef>
              <c:f>'QualReview Mtg  Data 09Sept24'!$B$51:$B$56</c:f>
              <c:strCache>
                <c:ptCount val="6"/>
                <c:pt idx="0">
                  <c:v>&lt;2 wks</c:v>
                </c:pt>
                <c:pt idx="1">
                  <c:v>2wks - 1 mo</c:v>
                </c:pt>
                <c:pt idx="2">
                  <c:v>1-3 mo</c:v>
                </c:pt>
                <c:pt idx="3">
                  <c:v>3-6 mo</c:v>
                </c:pt>
                <c:pt idx="4">
                  <c:v>6-12 mo</c:v>
                </c:pt>
                <c:pt idx="5">
                  <c:v>&gt;12 mo</c:v>
                </c:pt>
              </c:strCache>
            </c:strRef>
          </c:cat>
          <c:val>
            <c:numRef>
              <c:f>'QualReview Mtg  Data 09Sept24'!$J$51:$J$56</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7-CD00-484A-B0B4-A3E8C984A611}"/>
            </c:ext>
          </c:extLst>
        </c:ser>
        <c:dLbls>
          <c:showLegendKey val="0"/>
          <c:showVal val="0"/>
          <c:showCatName val="0"/>
          <c:showSerName val="0"/>
          <c:showPercent val="0"/>
          <c:showBubbleSize val="0"/>
        </c:dLbls>
        <c:gapWidth val="150"/>
        <c:overlap val="100"/>
        <c:axId val="729526432"/>
        <c:axId val="347795584"/>
      </c:barChart>
      <c:lineChart>
        <c:grouping val="standard"/>
        <c:varyColors val="0"/>
        <c:ser>
          <c:idx val="8"/>
          <c:order val="8"/>
          <c:tx>
            <c:strRef>
              <c:f>'QualReview Mtg  Data 09Sept24'!$K$50</c:f>
              <c:strCache>
                <c:ptCount val="1"/>
                <c:pt idx="0">
                  <c:v>TOTAL</c:v>
                </c:pt>
              </c:strCache>
            </c:strRef>
          </c:tx>
          <c:spPr>
            <a:ln w="28575" cap="rnd">
              <a:no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'QualReview Mtg  Data 09Sept24'!$B$51:$B$56</c:f>
              <c:strCache>
                <c:ptCount val="6"/>
                <c:pt idx="0">
                  <c:v>&lt;2 wks</c:v>
                </c:pt>
                <c:pt idx="1">
                  <c:v>2wks - 1 mo</c:v>
                </c:pt>
                <c:pt idx="2">
                  <c:v>1-3 mo</c:v>
                </c:pt>
                <c:pt idx="3">
                  <c:v>3-6 mo</c:v>
                </c:pt>
                <c:pt idx="4">
                  <c:v>6-12 mo</c:v>
                </c:pt>
                <c:pt idx="5">
                  <c:v>&gt;12 mo</c:v>
                </c:pt>
              </c:strCache>
            </c:strRef>
          </c:cat>
          <c:val>
            <c:numRef>
              <c:f>'QualReview Mtg  Data 09Sept24'!$K$51:$K$56</c:f>
              <c:numCache>
                <c:formatCode>General</c:formatCode>
                <c:ptCount val="6"/>
                <c:pt idx="0">
                  <c:v>971</c:v>
                </c:pt>
                <c:pt idx="1">
                  <c:v>320</c:v>
                </c:pt>
                <c:pt idx="2">
                  <c:v>555</c:v>
                </c:pt>
                <c:pt idx="3">
                  <c:v>230</c:v>
                </c:pt>
                <c:pt idx="4">
                  <c:v>176</c:v>
                </c:pt>
                <c:pt idx="5">
                  <c:v>128</c:v>
                </c:pt>
              </c:numCache>
            </c:numRef>
          </c:val>
          <c:smooth val="0"/>
          <c:extLst>
            <c:ext xmlns:c16="http://schemas.microsoft.com/office/drawing/2014/chart" uri="{C3380CC4-5D6E-409C-BE32-E72D297353CC}">
              <c16:uniqueId val="{00000008-CD00-484A-B0B4-A3E8C984A611}"/>
            </c:ext>
          </c:extLst>
        </c:ser>
        <c:dLbls>
          <c:showLegendKey val="0"/>
          <c:showVal val="0"/>
          <c:showCatName val="0"/>
          <c:showSerName val="0"/>
          <c:showPercent val="0"/>
          <c:showBubbleSize val="0"/>
        </c:dLbls>
        <c:marker val="1"/>
        <c:smooth val="0"/>
        <c:axId val="729526432"/>
        <c:axId val="347795584"/>
      </c:lineChart>
      <c:catAx>
        <c:axId val="7295264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47795584"/>
        <c:crosses val="autoZero"/>
        <c:auto val="1"/>
        <c:lblAlgn val="ctr"/>
        <c:lblOffset val="100"/>
        <c:noMultiLvlLbl val="0"/>
      </c:catAx>
      <c:valAx>
        <c:axId val="3477955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2952643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NCR Dispositions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'QualReview Mtg  Data 09Sept24'!$B$32</c:f>
              <c:strCache>
                <c:ptCount val="1"/>
                <c:pt idx="0">
                  <c:v>AUPCAV</c:v>
                </c:pt>
              </c:strCache>
            </c:strRef>
          </c:tx>
          <c:spPr>
            <a:solidFill>
              <a:schemeClr val="accent1"/>
            </a:solidFill>
            <a:ln>
              <a:noFill/>
            </a:ln>
            <a:effectLst/>
          </c:spPr>
          <c:invertIfNegative val="0"/>
          <c:cat>
            <c:strRef>
              <c:f>'QualReview Mtg  Data 09Sept24'!$A$33:$A$43</c:f>
              <c:strCache>
                <c:ptCount val="11"/>
                <c:pt idx="0">
                  <c:v>UseAsIs</c:v>
                </c:pt>
                <c:pt idx="1">
                  <c:v>Hold Modify</c:v>
                </c:pt>
                <c:pt idx="2">
                  <c:v>Conforming</c:v>
                </c:pt>
                <c:pt idx="3">
                  <c:v>Return to Vendor</c:v>
                </c:pt>
                <c:pt idx="4">
                  <c:v>Hold Remeasure </c:v>
                </c:pt>
                <c:pt idx="5">
                  <c:v>Reject</c:v>
                </c:pt>
                <c:pt idx="6">
                  <c:v>Proceed </c:v>
                </c:pt>
                <c:pt idx="7">
                  <c:v>Modify</c:v>
                </c:pt>
                <c:pt idx="8">
                  <c:v>ReProcess </c:v>
                </c:pt>
                <c:pt idx="9">
                  <c:v>Proceed to Next WorkCenter</c:v>
                </c:pt>
                <c:pt idx="10">
                  <c:v>No Disposition </c:v>
                </c:pt>
              </c:strCache>
            </c:strRef>
          </c:cat>
          <c:val>
            <c:numRef>
              <c:f>'QualReview Mtg  Data 09Sept24'!$B$33:$B$43</c:f>
              <c:numCache>
                <c:formatCode>General</c:formatCode>
                <c:ptCount val="11"/>
                <c:pt idx="0">
                  <c:v>3</c:v>
                </c:pt>
                <c:pt idx="1">
                  <c:v>0</c:v>
                </c:pt>
                <c:pt idx="2">
                  <c:v>0</c:v>
                </c:pt>
                <c:pt idx="3">
                  <c:v>7</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87B0-402A-A4AB-084B8AB1D426}"/>
            </c:ext>
          </c:extLst>
        </c:ser>
        <c:ser>
          <c:idx val="1"/>
          <c:order val="1"/>
          <c:tx>
            <c:strRef>
              <c:f>'QualReview Mtg  Data 09Sept24'!$C$32</c:f>
              <c:strCache>
                <c:ptCount val="1"/>
                <c:pt idx="0">
                  <c:v>AUPPS</c:v>
                </c:pt>
              </c:strCache>
            </c:strRef>
          </c:tx>
          <c:spPr>
            <a:solidFill>
              <a:schemeClr val="accent2"/>
            </a:solidFill>
            <a:ln>
              <a:noFill/>
            </a:ln>
            <a:effectLst/>
          </c:spPr>
          <c:invertIfNegative val="0"/>
          <c:cat>
            <c:strRef>
              <c:f>'QualReview Mtg  Data 09Sept24'!$A$33:$A$43</c:f>
              <c:strCache>
                <c:ptCount val="11"/>
                <c:pt idx="0">
                  <c:v>UseAsIs</c:v>
                </c:pt>
                <c:pt idx="1">
                  <c:v>Hold Modify</c:v>
                </c:pt>
                <c:pt idx="2">
                  <c:v>Conforming</c:v>
                </c:pt>
                <c:pt idx="3">
                  <c:v>Return to Vendor</c:v>
                </c:pt>
                <c:pt idx="4">
                  <c:v>Hold Remeasure </c:v>
                </c:pt>
                <c:pt idx="5">
                  <c:v>Reject</c:v>
                </c:pt>
                <c:pt idx="6">
                  <c:v>Proceed </c:v>
                </c:pt>
                <c:pt idx="7">
                  <c:v>Modify</c:v>
                </c:pt>
                <c:pt idx="8">
                  <c:v>ReProcess </c:v>
                </c:pt>
                <c:pt idx="9">
                  <c:v>Proceed to Next WorkCenter</c:v>
                </c:pt>
                <c:pt idx="10">
                  <c:v>No Disposition </c:v>
                </c:pt>
              </c:strCache>
            </c:strRef>
          </c:cat>
          <c:val>
            <c:numRef>
              <c:f>'QualReview Mtg  Data 09Sept24'!$C$33:$C$43</c:f>
              <c:numCache>
                <c:formatCode>General</c:formatCode>
                <c:ptCount val="11"/>
                <c:pt idx="0">
                  <c:v>378</c:v>
                </c:pt>
                <c:pt idx="1">
                  <c:v>172</c:v>
                </c:pt>
                <c:pt idx="2">
                  <c:v>56</c:v>
                </c:pt>
                <c:pt idx="3">
                  <c:v>0</c:v>
                </c:pt>
                <c:pt idx="4">
                  <c:v>0</c:v>
                </c:pt>
                <c:pt idx="5">
                  <c:v>74</c:v>
                </c:pt>
                <c:pt idx="6">
                  <c:v>0</c:v>
                </c:pt>
                <c:pt idx="7">
                  <c:v>0</c:v>
                </c:pt>
                <c:pt idx="8">
                  <c:v>0</c:v>
                </c:pt>
                <c:pt idx="9">
                  <c:v>0</c:v>
                </c:pt>
                <c:pt idx="10">
                  <c:v>0</c:v>
                </c:pt>
              </c:numCache>
            </c:numRef>
          </c:val>
          <c:extLst>
            <c:ext xmlns:c16="http://schemas.microsoft.com/office/drawing/2014/chart" uri="{C3380CC4-5D6E-409C-BE32-E72D297353CC}">
              <c16:uniqueId val="{00000001-87B0-402A-A4AB-084B8AB1D426}"/>
            </c:ext>
          </c:extLst>
        </c:ser>
        <c:ser>
          <c:idx val="2"/>
          <c:order val="2"/>
          <c:tx>
            <c:strRef>
              <c:f>'QualReview Mtg  Data 09Sept24'!$D$32</c:f>
              <c:strCache>
                <c:ptCount val="1"/>
                <c:pt idx="0">
                  <c:v>C100R</c:v>
                </c:pt>
              </c:strCache>
            </c:strRef>
          </c:tx>
          <c:spPr>
            <a:solidFill>
              <a:schemeClr val="accent3"/>
            </a:solidFill>
            <a:ln>
              <a:noFill/>
            </a:ln>
            <a:effectLst/>
          </c:spPr>
          <c:invertIfNegative val="0"/>
          <c:cat>
            <c:strRef>
              <c:f>'QualReview Mtg  Data 09Sept24'!$A$33:$A$43</c:f>
              <c:strCache>
                <c:ptCount val="11"/>
                <c:pt idx="0">
                  <c:v>UseAsIs</c:v>
                </c:pt>
                <c:pt idx="1">
                  <c:v>Hold Modify</c:v>
                </c:pt>
                <c:pt idx="2">
                  <c:v>Conforming</c:v>
                </c:pt>
                <c:pt idx="3">
                  <c:v>Return to Vendor</c:v>
                </c:pt>
                <c:pt idx="4">
                  <c:v>Hold Remeasure </c:v>
                </c:pt>
                <c:pt idx="5">
                  <c:v>Reject</c:v>
                </c:pt>
                <c:pt idx="6">
                  <c:v>Proceed </c:v>
                </c:pt>
                <c:pt idx="7">
                  <c:v>Modify</c:v>
                </c:pt>
                <c:pt idx="8">
                  <c:v>ReProcess </c:v>
                </c:pt>
                <c:pt idx="9">
                  <c:v>Proceed to Next WorkCenter</c:v>
                </c:pt>
                <c:pt idx="10">
                  <c:v>No Disposition </c:v>
                </c:pt>
              </c:strCache>
            </c:strRef>
          </c:cat>
          <c:val>
            <c:numRef>
              <c:f>'QualReview Mtg  Data 09Sept24'!$D$33:$D$43</c:f>
              <c:numCache>
                <c:formatCode>General</c:formatCode>
                <c:ptCount val="11"/>
                <c:pt idx="0">
                  <c:v>193</c:v>
                </c:pt>
                <c:pt idx="1">
                  <c:v>61</c:v>
                </c:pt>
                <c:pt idx="2">
                  <c:v>34</c:v>
                </c:pt>
                <c:pt idx="3">
                  <c:v>0</c:v>
                </c:pt>
                <c:pt idx="4">
                  <c:v>11</c:v>
                </c:pt>
                <c:pt idx="5">
                  <c:v>4</c:v>
                </c:pt>
                <c:pt idx="6">
                  <c:v>0</c:v>
                </c:pt>
                <c:pt idx="7">
                  <c:v>0</c:v>
                </c:pt>
                <c:pt idx="8">
                  <c:v>0</c:v>
                </c:pt>
                <c:pt idx="9">
                  <c:v>1</c:v>
                </c:pt>
                <c:pt idx="10">
                  <c:v>0</c:v>
                </c:pt>
              </c:numCache>
            </c:numRef>
          </c:val>
          <c:extLst>
            <c:ext xmlns:c16="http://schemas.microsoft.com/office/drawing/2014/chart" uri="{C3380CC4-5D6E-409C-BE32-E72D297353CC}">
              <c16:uniqueId val="{00000002-87B0-402A-A4AB-084B8AB1D426}"/>
            </c:ext>
          </c:extLst>
        </c:ser>
        <c:ser>
          <c:idx val="3"/>
          <c:order val="3"/>
          <c:tx>
            <c:strRef>
              <c:f>'QualReview Mtg  Data 09Sept24'!$E$32</c:f>
              <c:strCache>
                <c:ptCount val="1"/>
                <c:pt idx="0">
                  <c:v>ER5C</c:v>
                </c:pt>
              </c:strCache>
            </c:strRef>
          </c:tx>
          <c:spPr>
            <a:solidFill>
              <a:schemeClr val="accent4"/>
            </a:solidFill>
            <a:ln>
              <a:noFill/>
            </a:ln>
            <a:effectLst/>
          </c:spPr>
          <c:invertIfNegative val="0"/>
          <c:cat>
            <c:strRef>
              <c:f>'QualReview Mtg  Data 09Sept24'!$A$33:$A$43</c:f>
              <c:strCache>
                <c:ptCount val="11"/>
                <c:pt idx="0">
                  <c:v>UseAsIs</c:v>
                </c:pt>
                <c:pt idx="1">
                  <c:v>Hold Modify</c:v>
                </c:pt>
                <c:pt idx="2">
                  <c:v>Conforming</c:v>
                </c:pt>
                <c:pt idx="3">
                  <c:v>Return to Vendor</c:v>
                </c:pt>
                <c:pt idx="4">
                  <c:v>Hold Remeasure </c:v>
                </c:pt>
                <c:pt idx="5">
                  <c:v>Reject</c:v>
                </c:pt>
                <c:pt idx="6">
                  <c:v>Proceed </c:v>
                </c:pt>
                <c:pt idx="7">
                  <c:v>Modify</c:v>
                </c:pt>
                <c:pt idx="8">
                  <c:v>ReProcess </c:v>
                </c:pt>
                <c:pt idx="9">
                  <c:v>Proceed to Next WorkCenter</c:v>
                </c:pt>
                <c:pt idx="10">
                  <c:v>No Disposition </c:v>
                </c:pt>
              </c:strCache>
            </c:strRef>
          </c:cat>
          <c:val>
            <c:numRef>
              <c:f>'QualReview Mtg  Data 09Sept24'!$E$33:$E$43</c:f>
              <c:numCache>
                <c:formatCode>General</c:formatCode>
                <c:ptCount val="11"/>
                <c:pt idx="0">
                  <c:v>1283</c:v>
                </c:pt>
                <c:pt idx="1">
                  <c:v>212</c:v>
                </c:pt>
                <c:pt idx="2">
                  <c:v>41</c:v>
                </c:pt>
                <c:pt idx="3">
                  <c:v>3</c:v>
                </c:pt>
                <c:pt idx="4">
                  <c:v>29</c:v>
                </c:pt>
                <c:pt idx="5">
                  <c:v>15</c:v>
                </c:pt>
                <c:pt idx="6">
                  <c:v>5</c:v>
                </c:pt>
                <c:pt idx="7">
                  <c:v>4</c:v>
                </c:pt>
                <c:pt idx="8">
                  <c:v>2</c:v>
                </c:pt>
                <c:pt idx="9">
                  <c:v>2</c:v>
                </c:pt>
              </c:numCache>
            </c:numRef>
          </c:val>
          <c:extLst>
            <c:ext xmlns:c16="http://schemas.microsoft.com/office/drawing/2014/chart" uri="{C3380CC4-5D6E-409C-BE32-E72D297353CC}">
              <c16:uniqueId val="{00000003-87B0-402A-A4AB-084B8AB1D426}"/>
            </c:ext>
          </c:extLst>
        </c:ser>
        <c:ser>
          <c:idx val="4"/>
          <c:order val="4"/>
          <c:tx>
            <c:strRef>
              <c:f>'QualReview Mtg  Data 09Sept24'!$F$32</c:f>
              <c:strCache>
                <c:ptCount val="1"/>
                <c:pt idx="0">
                  <c:v>L2HE</c:v>
                </c:pt>
              </c:strCache>
            </c:strRef>
          </c:tx>
          <c:spPr>
            <a:solidFill>
              <a:schemeClr val="accent5"/>
            </a:solidFill>
            <a:ln>
              <a:noFill/>
            </a:ln>
            <a:effectLst/>
          </c:spPr>
          <c:invertIfNegative val="0"/>
          <c:cat>
            <c:strRef>
              <c:f>'QualReview Mtg  Data 09Sept24'!$A$33:$A$43</c:f>
              <c:strCache>
                <c:ptCount val="11"/>
                <c:pt idx="0">
                  <c:v>UseAsIs</c:v>
                </c:pt>
                <c:pt idx="1">
                  <c:v>Hold Modify</c:v>
                </c:pt>
                <c:pt idx="2">
                  <c:v>Conforming</c:v>
                </c:pt>
                <c:pt idx="3">
                  <c:v>Return to Vendor</c:v>
                </c:pt>
                <c:pt idx="4">
                  <c:v>Hold Remeasure </c:v>
                </c:pt>
                <c:pt idx="5">
                  <c:v>Reject</c:v>
                </c:pt>
                <c:pt idx="6">
                  <c:v>Proceed </c:v>
                </c:pt>
                <c:pt idx="7">
                  <c:v>Modify</c:v>
                </c:pt>
                <c:pt idx="8">
                  <c:v>ReProcess </c:v>
                </c:pt>
                <c:pt idx="9">
                  <c:v>Proceed to Next WorkCenter</c:v>
                </c:pt>
                <c:pt idx="10">
                  <c:v>No Disposition </c:v>
                </c:pt>
              </c:strCache>
            </c:strRef>
          </c:cat>
          <c:val>
            <c:numRef>
              <c:f>'QualReview Mtg  Data 09Sept24'!$F$33:$F$43</c:f>
              <c:numCache>
                <c:formatCode>General</c:formatCode>
                <c:ptCount val="11"/>
                <c:pt idx="0">
                  <c:v>489</c:v>
                </c:pt>
                <c:pt idx="1">
                  <c:v>263</c:v>
                </c:pt>
                <c:pt idx="2">
                  <c:v>232</c:v>
                </c:pt>
                <c:pt idx="3">
                  <c:v>207</c:v>
                </c:pt>
                <c:pt idx="4">
                  <c:v>104</c:v>
                </c:pt>
                <c:pt idx="5">
                  <c:v>80</c:v>
                </c:pt>
                <c:pt idx="6">
                  <c:v>0</c:v>
                </c:pt>
                <c:pt idx="7">
                  <c:v>0</c:v>
                </c:pt>
                <c:pt idx="8">
                  <c:v>0</c:v>
                </c:pt>
                <c:pt idx="9">
                  <c:v>0</c:v>
                </c:pt>
              </c:numCache>
            </c:numRef>
          </c:val>
          <c:extLst>
            <c:ext xmlns:c16="http://schemas.microsoft.com/office/drawing/2014/chart" uri="{C3380CC4-5D6E-409C-BE32-E72D297353CC}">
              <c16:uniqueId val="{00000004-87B0-402A-A4AB-084B8AB1D426}"/>
            </c:ext>
          </c:extLst>
        </c:ser>
        <c:ser>
          <c:idx val="5"/>
          <c:order val="5"/>
          <c:tx>
            <c:strRef>
              <c:f>'QualReview Mtg  Data 09Sept24'!$G$32</c:f>
              <c:strCache>
                <c:ptCount val="1"/>
                <c:pt idx="0">
                  <c:v>SNSPPU</c:v>
                </c:pt>
              </c:strCache>
            </c:strRef>
          </c:tx>
          <c:spPr>
            <a:solidFill>
              <a:schemeClr val="accent6"/>
            </a:solidFill>
            <a:ln>
              <a:noFill/>
            </a:ln>
            <a:effectLst/>
          </c:spPr>
          <c:invertIfNegative val="0"/>
          <c:cat>
            <c:strRef>
              <c:f>'QualReview Mtg  Data 09Sept24'!$A$33:$A$43</c:f>
              <c:strCache>
                <c:ptCount val="11"/>
                <c:pt idx="0">
                  <c:v>UseAsIs</c:v>
                </c:pt>
                <c:pt idx="1">
                  <c:v>Hold Modify</c:v>
                </c:pt>
                <c:pt idx="2">
                  <c:v>Conforming</c:v>
                </c:pt>
                <c:pt idx="3">
                  <c:v>Return to Vendor</c:v>
                </c:pt>
                <c:pt idx="4">
                  <c:v>Hold Remeasure </c:v>
                </c:pt>
                <c:pt idx="5">
                  <c:v>Reject</c:v>
                </c:pt>
                <c:pt idx="6">
                  <c:v>Proceed </c:v>
                </c:pt>
                <c:pt idx="7">
                  <c:v>Modify</c:v>
                </c:pt>
                <c:pt idx="8">
                  <c:v>ReProcess </c:v>
                </c:pt>
                <c:pt idx="9">
                  <c:v>Proceed to Next WorkCenter</c:v>
                </c:pt>
                <c:pt idx="10">
                  <c:v>No Disposition </c:v>
                </c:pt>
              </c:strCache>
            </c:strRef>
          </c:cat>
          <c:val>
            <c:numRef>
              <c:f>'QualReview Mtg  Data 09Sept24'!$G$33:$G$43</c:f>
              <c:numCache>
                <c:formatCode>General</c:formatCode>
                <c:ptCount val="11"/>
                <c:pt idx="0">
                  <c:v>1222</c:v>
                </c:pt>
                <c:pt idx="1">
                  <c:v>462</c:v>
                </c:pt>
                <c:pt idx="2">
                  <c:v>153</c:v>
                </c:pt>
                <c:pt idx="3">
                  <c:v>92</c:v>
                </c:pt>
                <c:pt idx="4">
                  <c:v>65</c:v>
                </c:pt>
                <c:pt idx="5">
                  <c:v>26</c:v>
                </c:pt>
                <c:pt idx="6">
                  <c:v>0</c:v>
                </c:pt>
                <c:pt idx="7">
                  <c:v>0</c:v>
                </c:pt>
                <c:pt idx="8">
                  <c:v>0</c:v>
                </c:pt>
                <c:pt idx="9">
                  <c:v>0</c:v>
                </c:pt>
              </c:numCache>
            </c:numRef>
          </c:val>
          <c:extLst>
            <c:ext xmlns:c16="http://schemas.microsoft.com/office/drawing/2014/chart" uri="{C3380CC4-5D6E-409C-BE32-E72D297353CC}">
              <c16:uniqueId val="{00000005-87B0-402A-A4AB-084B8AB1D426}"/>
            </c:ext>
          </c:extLst>
        </c:ser>
        <c:ser>
          <c:idx val="6"/>
          <c:order val="6"/>
          <c:tx>
            <c:strRef>
              <c:f>'QualReview Mtg  Data 09Sept24'!$H$32</c:f>
              <c:strCache>
                <c:ptCount val="1"/>
                <c:pt idx="0">
                  <c:v>EIC197</c:v>
                </c:pt>
              </c:strCache>
            </c:strRef>
          </c:tx>
          <c:spPr>
            <a:solidFill>
              <a:schemeClr val="accent1">
                <a:lumMod val="60000"/>
              </a:schemeClr>
            </a:solidFill>
            <a:ln>
              <a:noFill/>
            </a:ln>
            <a:effectLst/>
          </c:spPr>
          <c:invertIfNegative val="0"/>
          <c:cat>
            <c:strRef>
              <c:f>'QualReview Mtg  Data 09Sept24'!$A$33:$A$43</c:f>
              <c:strCache>
                <c:ptCount val="11"/>
                <c:pt idx="0">
                  <c:v>UseAsIs</c:v>
                </c:pt>
                <c:pt idx="1">
                  <c:v>Hold Modify</c:v>
                </c:pt>
                <c:pt idx="2">
                  <c:v>Conforming</c:v>
                </c:pt>
                <c:pt idx="3">
                  <c:v>Return to Vendor</c:v>
                </c:pt>
                <c:pt idx="4">
                  <c:v>Hold Remeasure </c:v>
                </c:pt>
                <c:pt idx="5">
                  <c:v>Reject</c:v>
                </c:pt>
                <c:pt idx="6">
                  <c:v>Proceed </c:v>
                </c:pt>
                <c:pt idx="7">
                  <c:v>Modify</c:v>
                </c:pt>
                <c:pt idx="8">
                  <c:v>ReProcess </c:v>
                </c:pt>
                <c:pt idx="9">
                  <c:v>Proceed to Next WorkCenter</c:v>
                </c:pt>
                <c:pt idx="10">
                  <c:v>No Disposition </c:v>
                </c:pt>
              </c:strCache>
            </c:strRef>
          </c:cat>
          <c:val>
            <c:numRef>
              <c:f>'QualReview Mtg  Data 09Sept24'!$H$33:$H$43</c:f>
              <c:numCache>
                <c:formatCode>General</c:formatCode>
                <c:ptCount val="11"/>
                <c:pt idx="0">
                  <c:v>1</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87B0-402A-A4AB-084B8AB1D426}"/>
            </c:ext>
          </c:extLst>
        </c:ser>
        <c:ser>
          <c:idx val="7"/>
          <c:order val="7"/>
          <c:tx>
            <c:strRef>
              <c:f>'QualReview Mtg  Data 09Sept24'!$I$32</c:f>
              <c:strCache>
                <c:ptCount val="1"/>
                <c:pt idx="0">
                  <c:v>EIC591</c:v>
                </c:pt>
              </c:strCache>
            </c:strRef>
          </c:tx>
          <c:spPr>
            <a:solidFill>
              <a:schemeClr val="accent2">
                <a:lumMod val="60000"/>
              </a:schemeClr>
            </a:solidFill>
            <a:ln>
              <a:noFill/>
            </a:ln>
            <a:effectLst/>
          </c:spPr>
          <c:invertIfNegative val="0"/>
          <c:cat>
            <c:strRef>
              <c:f>'QualReview Mtg  Data 09Sept24'!$A$33:$A$43</c:f>
              <c:strCache>
                <c:ptCount val="11"/>
                <c:pt idx="0">
                  <c:v>UseAsIs</c:v>
                </c:pt>
                <c:pt idx="1">
                  <c:v>Hold Modify</c:v>
                </c:pt>
                <c:pt idx="2">
                  <c:v>Conforming</c:v>
                </c:pt>
                <c:pt idx="3">
                  <c:v>Return to Vendor</c:v>
                </c:pt>
                <c:pt idx="4">
                  <c:v>Hold Remeasure </c:v>
                </c:pt>
                <c:pt idx="5">
                  <c:v>Reject</c:v>
                </c:pt>
                <c:pt idx="6">
                  <c:v>Proceed </c:v>
                </c:pt>
                <c:pt idx="7">
                  <c:v>Modify</c:v>
                </c:pt>
                <c:pt idx="8">
                  <c:v>ReProcess </c:v>
                </c:pt>
                <c:pt idx="9">
                  <c:v>Proceed to Next WorkCenter</c:v>
                </c:pt>
                <c:pt idx="10">
                  <c:v>No Disposition </c:v>
                </c:pt>
              </c:strCache>
            </c:strRef>
          </c:cat>
          <c:val>
            <c:numRef>
              <c:f>'QualReview Mtg  Data 09Sept24'!$I$33:$I$43</c:f>
              <c:numCache>
                <c:formatCode>General</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7-87B0-402A-A4AB-084B8AB1D426}"/>
            </c:ext>
          </c:extLst>
        </c:ser>
        <c:dLbls>
          <c:showLegendKey val="0"/>
          <c:showVal val="0"/>
          <c:showCatName val="0"/>
          <c:showSerName val="0"/>
          <c:showPercent val="0"/>
          <c:showBubbleSize val="0"/>
        </c:dLbls>
        <c:gapWidth val="150"/>
        <c:overlap val="100"/>
        <c:axId val="726022960"/>
        <c:axId val="467028272"/>
      </c:barChart>
      <c:catAx>
        <c:axId val="7260229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67028272"/>
        <c:crosses val="autoZero"/>
        <c:auto val="1"/>
        <c:lblAlgn val="ctr"/>
        <c:lblOffset val="100"/>
        <c:noMultiLvlLbl val="0"/>
      </c:catAx>
      <c:valAx>
        <c:axId val="46702827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260229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kumimoji="0" lang="en-US" sz="1400" b="0" i="0" u="none" strike="noStrike" kern="1200" cap="none" spc="0" normalizeH="0" baseline="0" noProof="0">
                <a:ln>
                  <a:noFill/>
                </a:ln>
                <a:solidFill>
                  <a:sysClr val="windowText" lastClr="000000">
                    <a:lumMod val="65000"/>
                    <a:lumOff val="35000"/>
                  </a:sysClr>
                </a:solidFill>
                <a:effectLst/>
                <a:uLnTx/>
                <a:uFillTx/>
                <a:latin typeface="Calibri" panose="020F0502020204030204"/>
              </a:rPr>
              <a:t>SRF Ops NCR Category by Project </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'QualReview Mtg  Data 09Sept24'!$B$4</c:f>
              <c:strCache>
                <c:ptCount val="1"/>
                <c:pt idx="0">
                  <c:v>AUPCAV</c:v>
                </c:pt>
              </c:strCache>
            </c:strRef>
          </c:tx>
          <c:spPr>
            <a:solidFill>
              <a:schemeClr val="accent1"/>
            </a:solidFill>
            <a:ln>
              <a:noFill/>
            </a:ln>
            <a:effectLst/>
          </c:spPr>
          <c:invertIfNegative val="0"/>
          <c:cat>
            <c:strRef>
              <c:f>'QualReview Mtg  Data 09Sept24'!$A$5:$A$26</c:f>
              <c:strCache>
                <c:ptCount val="22"/>
                <c:pt idx="0">
                  <c:v>Dimensional</c:v>
                </c:pt>
                <c:pt idx="1">
                  <c:v>Other</c:v>
                </c:pt>
                <c:pt idx="2">
                  <c:v>Scratches</c:v>
                </c:pt>
                <c:pt idx="3">
                  <c:v>Dings</c:v>
                </c:pt>
                <c:pt idx="4">
                  <c:v>VTARFPerformance</c:v>
                </c:pt>
                <c:pt idx="5">
                  <c:v>RFTestFailure</c:v>
                </c:pt>
                <c:pt idx="6">
                  <c:v>Roughness</c:v>
                </c:pt>
                <c:pt idx="7">
                  <c:v>Stains</c:v>
                </c:pt>
                <c:pt idx="8">
                  <c:v>CMTRFPerformance</c:v>
                </c:pt>
                <c:pt idx="9">
                  <c:v>Plating</c:v>
                </c:pt>
                <c:pt idx="10">
                  <c:v>Vacuum</c:v>
                </c:pt>
                <c:pt idx="11">
                  <c:v>Mechanical</c:v>
                </c:pt>
                <c:pt idx="12">
                  <c:v>LeakTestFailure</c:v>
                </c:pt>
                <c:pt idx="13">
                  <c:v>Oxidation</c:v>
                </c:pt>
                <c:pt idx="14">
                  <c:v>Residues</c:v>
                </c:pt>
                <c:pt idx="15">
                  <c:v>Instrumentation</c:v>
                </c:pt>
                <c:pt idx="16">
                  <c:v>InspectionFailure</c:v>
                </c:pt>
                <c:pt idx="17">
                  <c:v>ShippingDamage</c:v>
                </c:pt>
                <c:pt idx="18">
                  <c:v>RFCMTF</c:v>
                </c:pt>
                <c:pt idx="19">
                  <c:v>Parallelism</c:v>
                </c:pt>
                <c:pt idx="20">
                  <c:v>Flatness</c:v>
                </c:pt>
                <c:pt idx="21">
                  <c:v>Delamination</c:v>
                </c:pt>
              </c:strCache>
            </c:strRef>
          </c:cat>
          <c:val>
            <c:numRef>
              <c:f>'QualReview Mtg  Data 09Sept24'!$B$5:$B$26</c:f>
              <c:numCache>
                <c:formatCode>General</c:formatCode>
                <c:ptCount val="22"/>
                <c:pt idx="4">
                  <c:v>7</c:v>
                </c:pt>
                <c:pt idx="17">
                  <c:v>3</c:v>
                </c:pt>
              </c:numCache>
            </c:numRef>
          </c:val>
          <c:extLst>
            <c:ext xmlns:c16="http://schemas.microsoft.com/office/drawing/2014/chart" uri="{C3380CC4-5D6E-409C-BE32-E72D297353CC}">
              <c16:uniqueId val="{00000000-FA5B-4DB3-B5C6-D3CB786FE12C}"/>
            </c:ext>
          </c:extLst>
        </c:ser>
        <c:ser>
          <c:idx val="1"/>
          <c:order val="1"/>
          <c:tx>
            <c:strRef>
              <c:f>'QualReview Mtg  Data 09Sept24'!$C$4</c:f>
              <c:strCache>
                <c:ptCount val="1"/>
                <c:pt idx="0">
                  <c:v>AUPPS</c:v>
                </c:pt>
              </c:strCache>
            </c:strRef>
          </c:tx>
          <c:spPr>
            <a:solidFill>
              <a:schemeClr val="accent2"/>
            </a:solidFill>
            <a:ln>
              <a:noFill/>
            </a:ln>
            <a:effectLst/>
          </c:spPr>
          <c:invertIfNegative val="0"/>
          <c:cat>
            <c:strRef>
              <c:f>'QualReview Mtg  Data 09Sept24'!$A$5:$A$26</c:f>
              <c:strCache>
                <c:ptCount val="22"/>
                <c:pt idx="0">
                  <c:v>Dimensional</c:v>
                </c:pt>
                <c:pt idx="1">
                  <c:v>Other</c:v>
                </c:pt>
                <c:pt idx="2">
                  <c:v>Scratches</c:v>
                </c:pt>
                <c:pt idx="3">
                  <c:v>Dings</c:v>
                </c:pt>
                <c:pt idx="4">
                  <c:v>VTARFPerformance</c:v>
                </c:pt>
                <c:pt idx="5">
                  <c:v>RFTestFailure</c:v>
                </c:pt>
                <c:pt idx="6">
                  <c:v>Roughness</c:v>
                </c:pt>
                <c:pt idx="7">
                  <c:v>Stains</c:v>
                </c:pt>
                <c:pt idx="8">
                  <c:v>CMTRFPerformance</c:v>
                </c:pt>
                <c:pt idx="9">
                  <c:v>Plating</c:v>
                </c:pt>
                <c:pt idx="10">
                  <c:v>Vacuum</c:v>
                </c:pt>
                <c:pt idx="11">
                  <c:v>Mechanical</c:v>
                </c:pt>
                <c:pt idx="12">
                  <c:v>LeakTestFailure</c:v>
                </c:pt>
                <c:pt idx="13">
                  <c:v>Oxidation</c:v>
                </c:pt>
                <c:pt idx="14">
                  <c:v>Residues</c:v>
                </c:pt>
                <c:pt idx="15">
                  <c:v>Instrumentation</c:v>
                </c:pt>
                <c:pt idx="16">
                  <c:v>InspectionFailure</c:v>
                </c:pt>
                <c:pt idx="17">
                  <c:v>ShippingDamage</c:v>
                </c:pt>
                <c:pt idx="18">
                  <c:v>RFCMTF</c:v>
                </c:pt>
                <c:pt idx="19">
                  <c:v>Parallelism</c:v>
                </c:pt>
                <c:pt idx="20">
                  <c:v>Flatness</c:v>
                </c:pt>
                <c:pt idx="21">
                  <c:v>Delamination</c:v>
                </c:pt>
              </c:strCache>
            </c:strRef>
          </c:cat>
          <c:val>
            <c:numRef>
              <c:f>'QualReview Mtg  Data 09Sept24'!$C$5:$C$26</c:f>
              <c:numCache>
                <c:formatCode>General</c:formatCode>
                <c:ptCount val="22"/>
                <c:pt idx="0">
                  <c:v>71</c:v>
                </c:pt>
                <c:pt idx="1">
                  <c:v>5</c:v>
                </c:pt>
                <c:pt idx="2">
                  <c:v>3</c:v>
                </c:pt>
                <c:pt idx="3">
                  <c:v>10</c:v>
                </c:pt>
                <c:pt idx="19">
                  <c:v>1</c:v>
                </c:pt>
              </c:numCache>
            </c:numRef>
          </c:val>
          <c:extLst>
            <c:ext xmlns:c16="http://schemas.microsoft.com/office/drawing/2014/chart" uri="{C3380CC4-5D6E-409C-BE32-E72D297353CC}">
              <c16:uniqueId val="{00000001-FA5B-4DB3-B5C6-D3CB786FE12C}"/>
            </c:ext>
          </c:extLst>
        </c:ser>
        <c:ser>
          <c:idx val="2"/>
          <c:order val="2"/>
          <c:tx>
            <c:strRef>
              <c:f>'QualReview Mtg  Data 09Sept24'!$D$4</c:f>
              <c:strCache>
                <c:ptCount val="1"/>
                <c:pt idx="0">
                  <c:v>C100R</c:v>
                </c:pt>
              </c:strCache>
            </c:strRef>
          </c:tx>
          <c:spPr>
            <a:solidFill>
              <a:schemeClr val="accent3"/>
            </a:solidFill>
            <a:ln>
              <a:noFill/>
            </a:ln>
            <a:effectLst/>
          </c:spPr>
          <c:invertIfNegative val="0"/>
          <c:cat>
            <c:strRef>
              <c:f>'QualReview Mtg  Data 09Sept24'!$A$5:$A$26</c:f>
              <c:strCache>
                <c:ptCount val="22"/>
                <c:pt idx="0">
                  <c:v>Dimensional</c:v>
                </c:pt>
                <c:pt idx="1">
                  <c:v>Other</c:v>
                </c:pt>
                <c:pt idx="2">
                  <c:v>Scratches</c:v>
                </c:pt>
                <c:pt idx="3">
                  <c:v>Dings</c:v>
                </c:pt>
                <c:pt idx="4">
                  <c:v>VTARFPerformance</c:v>
                </c:pt>
                <c:pt idx="5">
                  <c:v>RFTestFailure</c:v>
                </c:pt>
                <c:pt idx="6">
                  <c:v>Roughness</c:v>
                </c:pt>
                <c:pt idx="7">
                  <c:v>Stains</c:v>
                </c:pt>
                <c:pt idx="8">
                  <c:v>CMTRFPerformance</c:v>
                </c:pt>
                <c:pt idx="9">
                  <c:v>Plating</c:v>
                </c:pt>
                <c:pt idx="10">
                  <c:v>Vacuum</c:v>
                </c:pt>
                <c:pt idx="11">
                  <c:v>Mechanical</c:v>
                </c:pt>
                <c:pt idx="12">
                  <c:v>LeakTestFailure</c:v>
                </c:pt>
                <c:pt idx="13">
                  <c:v>Oxidation</c:v>
                </c:pt>
                <c:pt idx="14">
                  <c:v>Residues</c:v>
                </c:pt>
                <c:pt idx="15">
                  <c:v>Instrumentation</c:v>
                </c:pt>
                <c:pt idx="16">
                  <c:v>InspectionFailure</c:v>
                </c:pt>
                <c:pt idx="17">
                  <c:v>ShippingDamage</c:v>
                </c:pt>
                <c:pt idx="18">
                  <c:v>RFCMTF</c:v>
                </c:pt>
                <c:pt idx="19">
                  <c:v>Parallelism</c:v>
                </c:pt>
                <c:pt idx="20">
                  <c:v>Flatness</c:v>
                </c:pt>
                <c:pt idx="21">
                  <c:v>Delamination</c:v>
                </c:pt>
              </c:strCache>
            </c:strRef>
          </c:cat>
          <c:val>
            <c:numRef>
              <c:f>'QualReview Mtg  Data 09Sept24'!$D$5:$D$26</c:f>
              <c:numCache>
                <c:formatCode>General</c:formatCode>
                <c:ptCount val="22"/>
                <c:pt idx="0">
                  <c:v>25</c:v>
                </c:pt>
                <c:pt idx="1">
                  <c:v>2</c:v>
                </c:pt>
                <c:pt idx="2">
                  <c:v>5</c:v>
                </c:pt>
                <c:pt idx="3">
                  <c:v>8</c:v>
                </c:pt>
                <c:pt idx="4">
                  <c:v>22</c:v>
                </c:pt>
                <c:pt idx="5">
                  <c:v>14</c:v>
                </c:pt>
                <c:pt idx="6">
                  <c:v>1</c:v>
                </c:pt>
                <c:pt idx="7">
                  <c:v>15</c:v>
                </c:pt>
                <c:pt idx="8">
                  <c:v>2</c:v>
                </c:pt>
                <c:pt idx="9">
                  <c:v>7</c:v>
                </c:pt>
                <c:pt idx="10">
                  <c:v>2</c:v>
                </c:pt>
                <c:pt idx="12">
                  <c:v>3</c:v>
                </c:pt>
                <c:pt idx="14">
                  <c:v>1</c:v>
                </c:pt>
                <c:pt idx="15">
                  <c:v>4</c:v>
                </c:pt>
                <c:pt idx="16">
                  <c:v>1</c:v>
                </c:pt>
                <c:pt idx="17">
                  <c:v>1</c:v>
                </c:pt>
                <c:pt idx="18">
                  <c:v>1</c:v>
                </c:pt>
              </c:numCache>
            </c:numRef>
          </c:val>
          <c:extLst>
            <c:ext xmlns:c16="http://schemas.microsoft.com/office/drawing/2014/chart" uri="{C3380CC4-5D6E-409C-BE32-E72D297353CC}">
              <c16:uniqueId val="{00000002-FA5B-4DB3-B5C6-D3CB786FE12C}"/>
            </c:ext>
          </c:extLst>
        </c:ser>
        <c:ser>
          <c:idx val="3"/>
          <c:order val="3"/>
          <c:tx>
            <c:strRef>
              <c:f>'QualReview Mtg  Data 09Sept24'!$E$4</c:f>
              <c:strCache>
                <c:ptCount val="1"/>
                <c:pt idx="0">
                  <c:v>ER5C</c:v>
                </c:pt>
              </c:strCache>
            </c:strRef>
          </c:tx>
          <c:spPr>
            <a:solidFill>
              <a:schemeClr val="accent4"/>
            </a:solidFill>
            <a:ln>
              <a:noFill/>
            </a:ln>
            <a:effectLst/>
          </c:spPr>
          <c:invertIfNegative val="0"/>
          <c:cat>
            <c:strRef>
              <c:f>'QualReview Mtg  Data 09Sept24'!$A$5:$A$26</c:f>
              <c:strCache>
                <c:ptCount val="22"/>
                <c:pt idx="0">
                  <c:v>Dimensional</c:v>
                </c:pt>
                <c:pt idx="1">
                  <c:v>Other</c:v>
                </c:pt>
                <c:pt idx="2">
                  <c:v>Scratches</c:v>
                </c:pt>
                <c:pt idx="3">
                  <c:v>Dings</c:v>
                </c:pt>
                <c:pt idx="4">
                  <c:v>VTARFPerformance</c:v>
                </c:pt>
                <c:pt idx="5">
                  <c:v>RFTestFailure</c:v>
                </c:pt>
                <c:pt idx="6">
                  <c:v>Roughness</c:v>
                </c:pt>
                <c:pt idx="7">
                  <c:v>Stains</c:v>
                </c:pt>
                <c:pt idx="8">
                  <c:v>CMTRFPerformance</c:v>
                </c:pt>
                <c:pt idx="9">
                  <c:v>Plating</c:v>
                </c:pt>
                <c:pt idx="10">
                  <c:v>Vacuum</c:v>
                </c:pt>
                <c:pt idx="11">
                  <c:v>Mechanical</c:v>
                </c:pt>
                <c:pt idx="12">
                  <c:v>LeakTestFailure</c:v>
                </c:pt>
                <c:pt idx="13">
                  <c:v>Oxidation</c:v>
                </c:pt>
                <c:pt idx="14">
                  <c:v>Residues</c:v>
                </c:pt>
                <c:pt idx="15">
                  <c:v>Instrumentation</c:v>
                </c:pt>
                <c:pt idx="16">
                  <c:v>InspectionFailure</c:v>
                </c:pt>
                <c:pt idx="17">
                  <c:v>ShippingDamage</c:v>
                </c:pt>
                <c:pt idx="18">
                  <c:v>RFCMTF</c:v>
                </c:pt>
                <c:pt idx="19">
                  <c:v>Parallelism</c:v>
                </c:pt>
                <c:pt idx="20">
                  <c:v>Flatness</c:v>
                </c:pt>
                <c:pt idx="21">
                  <c:v>Delamination</c:v>
                </c:pt>
              </c:strCache>
            </c:strRef>
          </c:cat>
          <c:val>
            <c:numRef>
              <c:f>'QualReview Mtg  Data 09Sept24'!$E$5:$E$26</c:f>
              <c:numCache>
                <c:formatCode>General</c:formatCode>
                <c:ptCount val="22"/>
                <c:pt idx="0">
                  <c:v>462</c:v>
                </c:pt>
                <c:pt idx="1">
                  <c:v>32</c:v>
                </c:pt>
                <c:pt idx="2">
                  <c:v>68</c:v>
                </c:pt>
                <c:pt idx="3">
                  <c:v>48</c:v>
                </c:pt>
                <c:pt idx="4">
                  <c:v>45</c:v>
                </c:pt>
                <c:pt idx="5">
                  <c:v>28</c:v>
                </c:pt>
                <c:pt idx="6">
                  <c:v>59</c:v>
                </c:pt>
                <c:pt idx="7">
                  <c:v>32</c:v>
                </c:pt>
                <c:pt idx="8">
                  <c:v>20</c:v>
                </c:pt>
                <c:pt idx="9">
                  <c:v>12</c:v>
                </c:pt>
                <c:pt idx="10">
                  <c:v>2</c:v>
                </c:pt>
                <c:pt idx="11">
                  <c:v>2</c:v>
                </c:pt>
                <c:pt idx="12">
                  <c:v>3</c:v>
                </c:pt>
                <c:pt idx="13">
                  <c:v>3</c:v>
                </c:pt>
                <c:pt idx="14">
                  <c:v>12</c:v>
                </c:pt>
                <c:pt idx="16">
                  <c:v>2</c:v>
                </c:pt>
                <c:pt idx="18">
                  <c:v>3</c:v>
                </c:pt>
                <c:pt idx="19">
                  <c:v>13</c:v>
                </c:pt>
                <c:pt idx="20">
                  <c:v>9</c:v>
                </c:pt>
                <c:pt idx="21">
                  <c:v>2</c:v>
                </c:pt>
              </c:numCache>
            </c:numRef>
          </c:val>
          <c:extLst>
            <c:ext xmlns:c16="http://schemas.microsoft.com/office/drawing/2014/chart" uri="{C3380CC4-5D6E-409C-BE32-E72D297353CC}">
              <c16:uniqueId val="{00000003-FA5B-4DB3-B5C6-D3CB786FE12C}"/>
            </c:ext>
          </c:extLst>
        </c:ser>
        <c:ser>
          <c:idx val="4"/>
          <c:order val="4"/>
          <c:tx>
            <c:strRef>
              <c:f>'QualReview Mtg  Data 09Sept24'!$F$4</c:f>
              <c:strCache>
                <c:ptCount val="1"/>
                <c:pt idx="0">
                  <c:v>L2HE</c:v>
                </c:pt>
              </c:strCache>
            </c:strRef>
          </c:tx>
          <c:spPr>
            <a:solidFill>
              <a:schemeClr val="accent5"/>
            </a:solidFill>
            <a:ln>
              <a:noFill/>
            </a:ln>
            <a:effectLst/>
          </c:spPr>
          <c:invertIfNegative val="0"/>
          <c:cat>
            <c:strRef>
              <c:f>'QualReview Mtg  Data 09Sept24'!$A$5:$A$26</c:f>
              <c:strCache>
                <c:ptCount val="22"/>
                <c:pt idx="0">
                  <c:v>Dimensional</c:v>
                </c:pt>
                <c:pt idx="1">
                  <c:v>Other</c:v>
                </c:pt>
                <c:pt idx="2">
                  <c:v>Scratches</c:v>
                </c:pt>
                <c:pt idx="3">
                  <c:v>Dings</c:v>
                </c:pt>
                <c:pt idx="4">
                  <c:v>VTARFPerformance</c:v>
                </c:pt>
                <c:pt idx="5">
                  <c:v>RFTestFailure</c:v>
                </c:pt>
                <c:pt idx="6">
                  <c:v>Roughness</c:v>
                </c:pt>
                <c:pt idx="7">
                  <c:v>Stains</c:v>
                </c:pt>
                <c:pt idx="8">
                  <c:v>CMTRFPerformance</c:v>
                </c:pt>
                <c:pt idx="9">
                  <c:v>Plating</c:v>
                </c:pt>
                <c:pt idx="10">
                  <c:v>Vacuum</c:v>
                </c:pt>
                <c:pt idx="11">
                  <c:v>Mechanical</c:v>
                </c:pt>
                <c:pt idx="12">
                  <c:v>LeakTestFailure</c:v>
                </c:pt>
                <c:pt idx="13">
                  <c:v>Oxidation</c:v>
                </c:pt>
                <c:pt idx="14">
                  <c:v>Residues</c:v>
                </c:pt>
                <c:pt idx="15">
                  <c:v>Instrumentation</c:v>
                </c:pt>
                <c:pt idx="16">
                  <c:v>InspectionFailure</c:v>
                </c:pt>
                <c:pt idx="17">
                  <c:v>ShippingDamage</c:v>
                </c:pt>
                <c:pt idx="18">
                  <c:v>RFCMTF</c:v>
                </c:pt>
                <c:pt idx="19">
                  <c:v>Parallelism</c:v>
                </c:pt>
                <c:pt idx="20">
                  <c:v>Flatness</c:v>
                </c:pt>
                <c:pt idx="21">
                  <c:v>Delamination</c:v>
                </c:pt>
              </c:strCache>
            </c:strRef>
          </c:cat>
          <c:val>
            <c:numRef>
              <c:f>'QualReview Mtg  Data 09Sept24'!$F$5:$F$26</c:f>
              <c:numCache>
                <c:formatCode>General</c:formatCode>
                <c:ptCount val="22"/>
                <c:pt idx="0">
                  <c:v>90</c:v>
                </c:pt>
                <c:pt idx="1">
                  <c:v>148</c:v>
                </c:pt>
                <c:pt idx="2">
                  <c:v>71</c:v>
                </c:pt>
                <c:pt idx="3">
                  <c:v>71</c:v>
                </c:pt>
                <c:pt idx="4">
                  <c:v>50</c:v>
                </c:pt>
                <c:pt idx="5">
                  <c:v>50</c:v>
                </c:pt>
                <c:pt idx="6">
                  <c:v>14</c:v>
                </c:pt>
                <c:pt idx="7">
                  <c:v>35</c:v>
                </c:pt>
                <c:pt idx="8">
                  <c:v>12</c:v>
                </c:pt>
                <c:pt idx="9">
                  <c:v>36</c:v>
                </c:pt>
                <c:pt idx="10">
                  <c:v>13</c:v>
                </c:pt>
                <c:pt idx="11">
                  <c:v>13</c:v>
                </c:pt>
                <c:pt idx="12">
                  <c:v>23</c:v>
                </c:pt>
                <c:pt idx="13">
                  <c:v>26</c:v>
                </c:pt>
                <c:pt idx="14">
                  <c:v>12</c:v>
                </c:pt>
                <c:pt idx="15">
                  <c:v>16</c:v>
                </c:pt>
                <c:pt idx="16">
                  <c:v>24</c:v>
                </c:pt>
                <c:pt idx="17">
                  <c:v>11</c:v>
                </c:pt>
                <c:pt idx="18">
                  <c:v>16</c:v>
                </c:pt>
                <c:pt idx="19">
                  <c:v>4</c:v>
                </c:pt>
                <c:pt idx="21">
                  <c:v>3</c:v>
                </c:pt>
              </c:numCache>
            </c:numRef>
          </c:val>
          <c:extLst>
            <c:ext xmlns:c16="http://schemas.microsoft.com/office/drawing/2014/chart" uri="{C3380CC4-5D6E-409C-BE32-E72D297353CC}">
              <c16:uniqueId val="{00000004-FA5B-4DB3-B5C6-D3CB786FE12C}"/>
            </c:ext>
          </c:extLst>
        </c:ser>
        <c:ser>
          <c:idx val="5"/>
          <c:order val="5"/>
          <c:tx>
            <c:strRef>
              <c:f>'QualReview Mtg  Data 09Sept24'!$G$4</c:f>
              <c:strCache>
                <c:ptCount val="1"/>
                <c:pt idx="0">
                  <c:v>SNSPPU</c:v>
                </c:pt>
              </c:strCache>
            </c:strRef>
          </c:tx>
          <c:spPr>
            <a:solidFill>
              <a:schemeClr val="accent6"/>
            </a:solidFill>
            <a:ln>
              <a:noFill/>
            </a:ln>
            <a:effectLst/>
          </c:spPr>
          <c:invertIfNegative val="0"/>
          <c:cat>
            <c:strRef>
              <c:f>'QualReview Mtg  Data 09Sept24'!$A$5:$A$26</c:f>
              <c:strCache>
                <c:ptCount val="22"/>
                <c:pt idx="0">
                  <c:v>Dimensional</c:v>
                </c:pt>
                <c:pt idx="1">
                  <c:v>Other</c:v>
                </c:pt>
                <c:pt idx="2">
                  <c:v>Scratches</c:v>
                </c:pt>
                <c:pt idx="3">
                  <c:v>Dings</c:v>
                </c:pt>
                <c:pt idx="4">
                  <c:v>VTARFPerformance</c:v>
                </c:pt>
                <c:pt idx="5">
                  <c:v>RFTestFailure</c:v>
                </c:pt>
                <c:pt idx="6">
                  <c:v>Roughness</c:v>
                </c:pt>
                <c:pt idx="7">
                  <c:v>Stains</c:v>
                </c:pt>
                <c:pt idx="8">
                  <c:v>CMTRFPerformance</c:v>
                </c:pt>
                <c:pt idx="9">
                  <c:v>Plating</c:v>
                </c:pt>
                <c:pt idx="10">
                  <c:v>Vacuum</c:v>
                </c:pt>
                <c:pt idx="11">
                  <c:v>Mechanical</c:v>
                </c:pt>
                <c:pt idx="12">
                  <c:v>LeakTestFailure</c:v>
                </c:pt>
                <c:pt idx="13">
                  <c:v>Oxidation</c:v>
                </c:pt>
                <c:pt idx="14">
                  <c:v>Residues</c:v>
                </c:pt>
                <c:pt idx="15">
                  <c:v>Instrumentation</c:v>
                </c:pt>
                <c:pt idx="16">
                  <c:v>InspectionFailure</c:v>
                </c:pt>
                <c:pt idx="17">
                  <c:v>ShippingDamage</c:v>
                </c:pt>
                <c:pt idx="18">
                  <c:v>RFCMTF</c:v>
                </c:pt>
                <c:pt idx="19">
                  <c:v>Parallelism</c:v>
                </c:pt>
                <c:pt idx="20">
                  <c:v>Flatness</c:v>
                </c:pt>
                <c:pt idx="21">
                  <c:v>Delamination</c:v>
                </c:pt>
              </c:strCache>
            </c:strRef>
          </c:cat>
          <c:val>
            <c:numRef>
              <c:f>'QualReview Mtg  Data 09Sept24'!$G$5:$G$26</c:f>
              <c:numCache>
                <c:formatCode>General</c:formatCode>
                <c:ptCount val="22"/>
                <c:pt idx="0">
                  <c:v>185</c:v>
                </c:pt>
                <c:pt idx="1">
                  <c:v>167</c:v>
                </c:pt>
                <c:pt idx="2">
                  <c:v>105</c:v>
                </c:pt>
                <c:pt idx="3">
                  <c:v>112</c:v>
                </c:pt>
                <c:pt idx="5">
                  <c:v>24</c:v>
                </c:pt>
                <c:pt idx="6">
                  <c:v>27</c:v>
                </c:pt>
                <c:pt idx="7">
                  <c:v>13</c:v>
                </c:pt>
                <c:pt idx="8">
                  <c:v>22</c:v>
                </c:pt>
                <c:pt idx="10">
                  <c:v>35</c:v>
                </c:pt>
                <c:pt idx="11">
                  <c:v>32</c:v>
                </c:pt>
                <c:pt idx="12">
                  <c:v>12</c:v>
                </c:pt>
                <c:pt idx="13">
                  <c:v>6</c:v>
                </c:pt>
                <c:pt idx="14">
                  <c:v>5</c:v>
                </c:pt>
                <c:pt idx="15">
                  <c:v>9</c:v>
                </c:pt>
                <c:pt idx="16">
                  <c:v>2</c:v>
                </c:pt>
                <c:pt idx="17">
                  <c:v>8</c:v>
                </c:pt>
                <c:pt idx="20">
                  <c:v>1</c:v>
                </c:pt>
              </c:numCache>
            </c:numRef>
          </c:val>
          <c:extLst>
            <c:ext xmlns:c16="http://schemas.microsoft.com/office/drawing/2014/chart" uri="{C3380CC4-5D6E-409C-BE32-E72D297353CC}">
              <c16:uniqueId val="{00000005-FA5B-4DB3-B5C6-D3CB786FE12C}"/>
            </c:ext>
          </c:extLst>
        </c:ser>
        <c:ser>
          <c:idx val="6"/>
          <c:order val="6"/>
          <c:tx>
            <c:strRef>
              <c:f>'QualReview Mtg  Data 09Sept24'!$H$4</c:f>
              <c:strCache>
                <c:ptCount val="1"/>
                <c:pt idx="0">
                  <c:v>EIC197</c:v>
                </c:pt>
              </c:strCache>
            </c:strRef>
          </c:tx>
          <c:spPr>
            <a:solidFill>
              <a:schemeClr val="accent1">
                <a:lumMod val="60000"/>
              </a:schemeClr>
            </a:solidFill>
            <a:ln>
              <a:noFill/>
            </a:ln>
            <a:effectLst/>
          </c:spPr>
          <c:invertIfNegative val="0"/>
          <c:cat>
            <c:strRef>
              <c:f>'QualReview Mtg  Data 09Sept24'!$A$5:$A$26</c:f>
              <c:strCache>
                <c:ptCount val="22"/>
                <c:pt idx="0">
                  <c:v>Dimensional</c:v>
                </c:pt>
                <c:pt idx="1">
                  <c:v>Other</c:v>
                </c:pt>
                <c:pt idx="2">
                  <c:v>Scratches</c:v>
                </c:pt>
                <c:pt idx="3">
                  <c:v>Dings</c:v>
                </c:pt>
                <c:pt idx="4">
                  <c:v>VTARFPerformance</c:v>
                </c:pt>
                <c:pt idx="5">
                  <c:v>RFTestFailure</c:v>
                </c:pt>
                <c:pt idx="6">
                  <c:v>Roughness</c:v>
                </c:pt>
                <c:pt idx="7">
                  <c:v>Stains</c:v>
                </c:pt>
                <c:pt idx="8">
                  <c:v>CMTRFPerformance</c:v>
                </c:pt>
                <c:pt idx="9">
                  <c:v>Plating</c:v>
                </c:pt>
                <c:pt idx="10">
                  <c:v>Vacuum</c:v>
                </c:pt>
                <c:pt idx="11">
                  <c:v>Mechanical</c:v>
                </c:pt>
                <c:pt idx="12">
                  <c:v>LeakTestFailure</c:v>
                </c:pt>
                <c:pt idx="13">
                  <c:v>Oxidation</c:v>
                </c:pt>
                <c:pt idx="14">
                  <c:v>Residues</c:v>
                </c:pt>
                <c:pt idx="15">
                  <c:v>Instrumentation</c:v>
                </c:pt>
                <c:pt idx="16">
                  <c:v>InspectionFailure</c:v>
                </c:pt>
                <c:pt idx="17">
                  <c:v>ShippingDamage</c:v>
                </c:pt>
                <c:pt idx="18">
                  <c:v>RFCMTF</c:v>
                </c:pt>
                <c:pt idx="19">
                  <c:v>Parallelism</c:v>
                </c:pt>
                <c:pt idx="20">
                  <c:v>Flatness</c:v>
                </c:pt>
                <c:pt idx="21">
                  <c:v>Delamination</c:v>
                </c:pt>
              </c:strCache>
            </c:strRef>
          </c:cat>
          <c:val>
            <c:numRef>
              <c:f>'QualReview Mtg  Data 09Sept24'!$H$5:$H$26</c:f>
              <c:numCache>
                <c:formatCode>General</c:formatCode>
                <c:ptCount val="22"/>
                <c:pt idx="0">
                  <c:v>1</c:v>
                </c:pt>
              </c:numCache>
            </c:numRef>
          </c:val>
          <c:extLst>
            <c:ext xmlns:c16="http://schemas.microsoft.com/office/drawing/2014/chart" uri="{C3380CC4-5D6E-409C-BE32-E72D297353CC}">
              <c16:uniqueId val="{00000006-FA5B-4DB3-B5C6-D3CB786FE12C}"/>
            </c:ext>
          </c:extLst>
        </c:ser>
        <c:ser>
          <c:idx val="7"/>
          <c:order val="7"/>
          <c:tx>
            <c:strRef>
              <c:f>'QualReview Mtg  Data 09Sept24'!$I$4</c:f>
              <c:strCache>
                <c:ptCount val="1"/>
                <c:pt idx="0">
                  <c:v>EIC591</c:v>
                </c:pt>
              </c:strCache>
            </c:strRef>
          </c:tx>
          <c:spPr>
            <a:solidFill>
              <a:schemeClr val="accent2">
                <a:lumMod val="60000"/>
              </a:schemeClr>
            </a:solidFill>
            <a:ln>
              <a:noFill/>
            </a:ln>
            <a:effectLst/>
          </c:spPr>
          <c:invertIfNegative val="0"/>
          <c:cat>
            <c:strRef>
              <c:f>'QualReview Mtg  Data 09Sept24'!$A$5:$A$26</c:f>
              <c:strCache>
                <c:ptCount val="22"/>
                <c:pt idx="0">
                  <c:v>Dimensional</c:v>
                </c:pt>
                <c:pt idx="1">
                  <c:v>Other</c:v>
                </c:pt>
                <c:pt idx="2">
                  <c:v>Scratches</c:v>
                </c:pt>
                <c:pt idx="3">
                  <c:v>Dings</c:v>
                </c:pt>
                <c:pt idx="4">
                  <c:v>VTARFPerformance</c:v>
                </c:pt>
                <c:pt idx="5">
                  <c:v>RFTestFailure</c:v>
                </c:pt>
                <c:pt idx="6">
                  <c:v>Roughness</c:v>
                </c:pt>
                <c:pt idx="7">
                  <c:v>Stains</c:v>
                </c:pt>
                <c:pt idx="8">
                  <c:v>CMTRFPerformance</c:v>
                </c:pt>
                <c:pt idx="9">
                  <c:v>Plating</c:v>
                </c:pt>
                <c:pt idx="10">
                  <c:v>Vacuum</c:v>
                </c:pt>
                <c:pt idx="11">
                  <c:v>Mechanical</c:v>
                </c:pt>
                <c:pt idx="12">
                  <c:v>LeakTestFailure</c:v>
                </c:pt>
                <c:pt idx="13">
                  <c:v>Oxidation</c:v>
                </c:pt>
                <c:pt idx="14">
                  <c:v>Residues</c:v>
                </c:pt>
                <c:pt idx="15">
                  <c:v>Instrumentation</c:v>
                </c:pt>
                <c:pt idx="16">
                  <c:v>InspectionFailure</c:v>
                </c:pt>
                <c:pt idx="17">
                  <c:v>ShippingDamage</c:v>
                </c:pt>
                <c:pt idx="18">
                  <c:v>RFCMTF</c:v>
                </c:pt>
                <c:pt idx="19">
                  <c:v>Parallelism</c:v>
                </c:pt>
                <c:pt idx="20">
                  <c:v>Flatness</c:v>
                </c:pt>
                <c:pt idx="21">
                  <c:v>Delamination</c:v>
                </c:pt>
              </c:strCache>
            </c:strRef>
          </c:cat>
          <c:val>
            <c:numRef>
              <c:f>'QualReview Mtg  Data 09Sept24'!$I$5:$I$26</c:f>
              <c:numCache>
                <c:formatCode>General</c:formatCode>
                <c:ptCount val="22"/>
              </c:numCache>
            </c:numRef>
          </c:val>
          <c:extLst>
            <c:ext xmlns:c16="http://schemas.microsoft.com/office/drawing/2014/chart" uri="{C3380CC4-5D6E-409C-BE32-E72D297353CC}">
              <c16:uniqueId val="{00000007-FA5B-4DB3-B5C6-D3CB786FE12C}"/>
            </c:ext>
          </c:extLst>
        </c:ser>
        <c:dLbls>
          <c:showLegendKey val="0"/>
          <c:showVal val="0"/>
          <c:showCatName val="0"/>
          <c:showSerName val="0"/>
          <c:showPercent val="0"/>
          <c:showBubbleSize val="0"/>
        </c:dLbls>
        <c:gapWidth val="150"/>
        <c:overlap val="100"/>
        <c:axId val="600894208"/>
        <c:axId val="549275760"/>
        <c:extLst>
          <c:ext xmlns:c15="http://schemas.microsoft.com/office/drawing/2012/chart" uri="{02D57815-91ED-43cb-92C2-25804820EDAC}">
            <c15:filteredBarSeries>
              <c15:ser>
                <c:idx val="8"/>
                <c:order val="8"/>
                <c:tx>
                  <c:strRef>
                    <c:extLst>
                      <c:ext uri="{02D57815-91ED-43cb-92C2-25804820EDAC}">
                        <c15:formulaRef>
                          <c15:sqref>'QualReview Mtg  Data 09Sept24'!$J$4</c15:sqref>
                        </c15:formulaRef>
                      </c:ext>
                    </c:extLst>
                    <c:strCache>
                      <c:ptCount val="1"/>
                      <c:pt idx="0">
                        <c:v>TOTAL</c:v>
                      </c:pt>
                    </c:strCache>
                  </c:strRef>
                </c:tx>
                <c:spPr>
                  <a:solidFill>
                    <a:schemeClr val="accent3">
                      <a:lumMod val="60000"/>
                    </a:schemeClr>
                  </a:solidFill>
                  <a:ln>
                    <a:noFill/>
                  </a:ln>
                  <a:effectLst/>
                </c:spPr>
                <c:invertIfNegative val="0"/>
                <c:cat>
                  <c:strRef>
                    <c:extLst>
                      <c:ext uri="{02D57815-91ED-43cb-92C2-25804820EDAC}">
                        <c15:formulaRef>
                          <c15:sqref>'QualReview Mtg  Data 09Sept24'!$A$5:$A$26</c15:sqref>
                        </c15:formulaRef>
                      </c:ext>
                    </c:extLst>
                    <c:strCache>
                      <c:ptCount val="22"/>
                      <c:pt idx="0">
                        <c:v>Dimensional</c:v>
                      </c:pt>
                      <c:pt idx="1">
                        <c:v>Other</c:v>
                      </c:pt>
                      <c:pt idx="2">
                        <c:v>Scratches</c:v>
                      </c:pt>
                      <c:pt idx="3">
                        <c:v>Dings</c:v>
                      </c:pt>
                      <c:pt idx="4">
                        <c:v>VTARFPerformance</c:v>
                      </c:pt>
                      <c:pt idx="5">
                        <c:v>RFTestFailure</c:v>
                      </c:pt>
                      <c:pt idx="6">
                        <c:v>Roughness</c:v>
                      </c:pt>
                      <c:pt idx="7">
                        <c:v>Stains</c:v>
                      </c:pt>
                      <c:pt idx="8">
                        <c:v>CMTRFPerformance</c:v>
                      </c:pt>
                      <c:pt idx="9">
                        <c:v>Plating</c:v>
                      </c:pt>
                      <c:pt idx="10">
                        <c:v>Vacuum</c:v>
                      </c:pt>
                      <c:pt idx="11">
                        <c:v>Mechanical</c:v>
                      </c:pt>
                      <c:pt idx="12">
                        <c:v>LeakTestFailure</c:v>
                      </c:pt>
                      <c:pt idx="13">
                        <c:v>Oxidation</c:v>
                      </c:pt>
                      <c:pt idx="14">
                        <c:v>Residues</c:v>
                      </c:pt>
                      <c:pt idx="15">
                        <c:v>Instrumentation</c:v>
                      </c:pt>
                      <c:pt idx="16">
                        <c:v>InspectionFailure</c:v>
                      </c:pt>
                      <c:pt idx="17">
                        <c:v>ShippingDamage</c:v>
                      </c:pt>
                      <c:pt idx="18">
                        <c:v>RFCMTF</c:v>
                      </c:pt>
                      <c:pt idx="19">
                        <c:v>Parallelism</c:v>
                      </c:pt>
                      <c:pt idx="20">
                        <c:v>Flatness</c:v>
                      </c:pt>
                      <c:pt idx="21">
                        <c:v>Delamination</c:v>
                      </c:pt>
                    </c:strCache>
                  </c:strRef>
                </c:cat>
                <c:val>
                  <c:numRef>
                    <c:extLst>
                      <c:ext uri="{02D57815-91ED-43cb-92C2-25804820EDAC}">
                        <c15:formulaRef>
                          <c15:sqref>'QualReview Mtg  Data 09Sept24'!$J$5:$J$26</c15:sqref>
                        </c15:formulaRef>
                      </c:ext>
                    </c:extLst>
                    <c:numCache>
                      <c:formatCode>General</c:formatCode>
                      <c:ptCount val="22"/>
                      <c:pt idx="0">
                        <c:v>834</c:v>
                      </c:pt>
                      <c:pt idx="1">
                        <c:v>354</c:v>
                      </c:pt>
                      <c:pt idx="2">
                        <c:v>252</c:v>
                      </c:pt>
                      <c:pt idx="3">
                        <c:v>249</c:v>
                      </c:pt>
                      <c:pt idx="4">
                        <c:v>124</c:v>
                      </c:pt>
                      <c:pt idx="5">
                        <c:v>116</c:v>
                      </c:pt>
                      <c:pt idx="6">
                        <c:v>101</c:v>
                      </c:pt>
                      <c:pt idx="7">
                        <c:v>95</c:v>
                      </c:pt>
                      <c:pt idx="8">
                        <c:v>56</c:v>
                      </c:pt>
                      <c:pt idx="9">
                        <c:v>55</c:v>
                      </c:pt>
                      <c:pt idx="10">
                        <c:v>52</c:v>
                      </c:pt>
                      <c:pt idx="11">
                        <c:v>47</c:v>
                      </c:pt>
                      <c:pt idx="12">
                        <c:v>41</c:v>
                      </c:pt>
                      <c:pt idx="13">
                        <c:v>35</c:v>
                      </c:pt>
                      <c:pt idx="14">
                        <c:v>30</c:v>
                      </c:pt>
                      <c:pt idx="15">
                        <c:v>29</c:v>
                      </c:pt>
                      <c:pt idx="16">
                        <c:v>29</c:v>
                      </c:pt>
                      <c:pt idx="17">
                        <c:v>23</c:v>
                      </c:pt>
                      <c:pt idx="18">
                        <c:v>20</c:v>
                      </c:pt>
                      <c:pt idx="19">
                        <c:v>18</c:v>
                      </c:pt>
                      <c:pt idx="20">
                        <c:v>10</c:v>
                      </c:pt>
                      <c:pt idx="21">
                        <c:v>5</c:v>
                      </c:pt>
                    </c:numCache>
                  </c:numRef>
                </c:val>
                <c:extLst>
                  <c:ext xmlns:c16="http://schemas.microsoft.com/office/drawing/2014/chart" uri="{C3380CC4-5D6E-409C-BE32-E72D297353CC}">
                    <c16:uniqueId val="{00000008-FA5B-4DB3-B5C6-D3CB786FE12C}"/>
                  </c:ext>
                </c:extLst>
              </c15:ser>
            </c15:filteredBarSeries>
          </c:ext>
        </c:extLst>
      </c:barChart>
      <c:catAx>
        <c:axId val="6008942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49275760"/>
        <c:crosses val="autoZero"/>
        <c:auto val="1"/>
        <c:lblAlgn val="ctr"/>
        <c:lblOffset val="100"/>
        <c:noMultiLvlLbl val="0"/>
      </c:catAx>
      <c:valAx>
        <c:axId val="5492757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089420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800" b="0" i="0" baseline="0">
                <a:effectLst/>
              </a:rPr>
              <a:t>SRF OPS NCR Disposition Histogram</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'[1]NCR Data'!$B$24</c:f>
              <c:strCache>
                <c:ptCount val="1"/>
                <c:pt idx="0">
                  <c:v>AUP</c:v>
                </c:pt>
              </c:strCache>
            </c:strRef>
          </c:tx>
          <c:spPr>
            <a:solidFill>
              <a:schemeClr val="accent1"/>
            </a:solidFill>
            <a:ln>
              <a:noFill/>
            </a:ln>
            <a:effectLst/>
          </c:spPr>
          <c:invertIfNegative val="0"/>
          <c:cat>
            <c:strRef>
              <c:f>'[1]NCR Data'!$A$25:$A$28</c:f>
              <c:strCache>
                <c:ptCount val="4"/>
                <c:pt idx="0">
                  <c:v>UseAsIs</c:v>
                </c:pt>
                <c:pt idx="1">
                  <c:v>Conforming</c:v>
                </c:pt>
                <c:pt idx="2">
                  <c:v>Return to Vendor</c:v>
                </c:pt>
                <c:pt idx="3">
                  <c:v>Reject</c:v>
                </c:pt>
              </c:strCache>
            </c:strRef>
          </c:cat>
          <c:val>
            <c:numRef>
              <c:f>'[1]NCR Data'!$B$25:$B$28</c:f>
              <c:numCache>
                <c:formatCode>General</c:formatCode>
                <c:ptCount val="4"/>
                <c:pt idx="0">
                  <c:v>16</c:v>
                </c:pt>
              </c:numCache>
            </c:numRef>
          </c:val>
          <c:extLst>
            <c:ext xmlns:c16="http://schemas.microsoft.com/office/drawing/2014/chart" uri="{C3380CC4-5D6E-409C-BE32-E72D297353CC}">
              <c16:uniqueId val="{00000000-C697-4C29-916B-A94563F03455}"/>
            </c:ext>
          </c:extLst>
        </c:ser>
        <c:ser>
          <c:idx val="1"/>
          <c:order val="1"/>
          <c:tx>
            <c:strRef>
              <c:f>'[1]NCR Data'!$C$24</c:f>
              <c:strCache>
                <c:ptCount val="1"/>
                <c:pt idx="0">
                  <c:v>C100R</c:v>
                </c:pt>
              </c:strCache>
            </c:strRef>
          </c:tx>
          <c:spPr>
            <a:solidFill>
              <a:schemeClr val="accent2"/>
            </a:solidFill>
            <a:ln>
              <a:noFill/>
            </a:ln>
            <a:effectLst/>
          </c:spPr>
          <c:invertIfNegative val="0"/>
          <c:cat>
            <c:strRef>
              <c:f>'[1]NCR Data'!$A$25:$A$28</c:f>
              <c:strCache>
                <c:ptCount val="4"/>
                <c:pt idx="0">
                  <c:v>UseAsIs</c:v>
                </c:pt>
                <c:pt idx="1">
                  <c:v>Conforming</c:v>
                </c:pt>
                <c:pt idx="2">
                  <c:v>Return to Vendor</c:v>
                </c:pt>
                <c:pt idx="3">
                  <c:v>Reject</c:v>
                </c:pt>
              </c:strCache>
            </c:strRef>
          </c:cat>
          <c:val>
            <c:numRef>
              <c:f>'[1]NCR Data'!$C$25:$C$28</c:f>
              <c:numCache>
                <c:formatCode>General</c:formatCode>
                <c:ptCount val="4"/>
                <c:pt idx="0">
                  <c:v>154</c:v>
                </c:pt>
                <c:pt idx="1">
                  <c:v>29</c:v>
                </c:pt>
                <c:pt idx="3">
                  <c:v>3</c:v>
                </c:pt>
              </c:numCache>
            </c:numRef>
          </c:val>
          <c:extLst>
            <c:ext xmlns:c16="http://schemas.microsoft.com/office/drawing/2014/chart" uri="{C3380CC4-5D6E-409C-BE32-E72D297353CC}">
              <c16:uniqueId val="{00000001-C697-4C29-916B-A94563F03455}"/>
            </c:ext>
          </c:extLst>
        </c:ser>
        <c:ser>
          <c:idx val="2"/>
          <c:order val="2"/>
          <c:tx>
            <c:strRef>
              <c:f>'[1]NCR Data'!$D$24</c:f>
              <c:strCache>
                <c:ptCount val="1"/>
                <c:pt idx="0">
                  <c:v>ER5C</c:v>
                </c:pt>
              </c:strCache>
            </c:strRef>
          </c:tx>
          <c:spPr>
            <a:solidFill>
              <a:schemeClr val="accent3"/>
            </a:solidFill>
            <a:ln>
              <a:noFill/>
            </a:ln>
            <a:effectLst/>
          </c:spPr>
          <c:invertIfNegative val="0"/>
          <c:cat>
            <c:strRef>
              <c:f>'[1]NCR Data'!$A$25:$A$28</c:f>
              <c:strCache>
                <c:ptCount val="4"/>
                <c:pt idx="0">
                  <c:v>UseAsIs</c:v>
                </c:pt>
                <c:pt idx="1">
                  <c:v>Conforming</c:v>
                </c:pt>
                <c:pt idx="2">
                  <c:v>Return to Vendor</c:v>
                </c:pt>
                <c:pt idx="3">
                  <c:v>Reject</c:v>
                </c:pt>
              </c:strCache>
            </c:strRef>
          </c:cat>
          <c:val>
            <c:numRef>
              <c:f>'[1]NCR Data'!$D$25:$D$28</c:f>
              <c:numCache>
                <c:formatCode>General</c:formatCode>
                <c:ptCount val="4"/>
                <c:pt idx="0">
                  <c:v>1040</c:v>
                </c:pt>
                <c:pt idx="1">
                  <c:v>8</c:v>
                </c:pt>
                <c:pt idx="2">
                  <c:v>3</c:v>
                </c:pt>
                <c:pt idx="3">
                  <c:v>8</c:v>
                </c:pt>
              </c:numCache>
            </c:numRef>
          </c:val>
          <c:extLst>
            <c:ext xmlns:c16="http://schemas.microsoft.com/office/drawing/2014/chart" uri="{C3380CC4-5D6E-409C-BE32-E72D297353CC}">
              <c16:uniqueId val="{00000002-C697-4C29-916B-A94563F03455}"/>
            </c:ext>
          </c:extLst>
        </c:ser>
        <c:ser>
          <c:idx val="3"/>
          <c:order val="3"/>
          <c:tx>
            <c:strRef>
              <c:f>'[1]NCR Data'!$E$24</c:f>
              <c:strCache>
                <c:ptCount val="1"/>
                <c:pt idx="0">
                  <c:v>L2HE</c:v>
                </c:pt>
              </c:strCache>
            </c:strRef>
          </c:tx>
          <c:spPr>
            <a:solidFill>
              <a:schemeClr val="accent4"/>
            </a:solidFill>
            <a:ln>
              <a:noFill/>
            </a:ln>
            <a:effectLst/>
          </c:spPr>
          <c:invertIfNegative val="0"/>
          <c:cat>
            <c:strRef>
              <c:f>'[1]NCR Data'!$A$25:$A$28</c:f>
              <c:strCache>
                <c:ptCount val="4"/>
                <c:pt idx="0">
                  <c:v>UseAsIs</c:v>
                </c:pt>
                <c:pt idx="1">
                  <c:v>Conforming</c:v>
                </c:pt>
                <c:pt idx="2">
                  <c:v>Return to Vendor</c:v>
                </c:pt>
                <c:pt idx="3">
                  <c:v>Reject</c:v>
                </c:pt>
              </c:strCache>
            </c:strRef>
          </c:cat>
          <c:val>
            <c:numRef>
              <c:f>'[1]NCR Data'!$E$25:$E$28</c:f>
              <c:numCache>
                <c:formatCode>General</c:formatCode>
                <c:ptCount val="4"/>
                <c:pt idx="0">
                  <c:v>233</c:v>
                </c:pt>
                <c:pt idx="1">
                  <c:v>143</c:v>
                </c:pt>
                <c:pt idx="2">
                  <c:v>158</c:v>
                </c:pt>
                <c:pt idx="3">
                  <c:v>37</c:v>
                </c:pt>
              </c:numCache>
            </c:numRef>
          </c:val>
          <c:extLst>
            <c:ext xmlns:c16="http://schemas.microsoft.com/office/drawing/2014/chart" uri="{C3380CC4-5D6E-409C-BE32-E72D297353CC}">
              <c16:uniqueId val="{00000003-C697-4C29-916B-A94563F03455}"/>
            </c:ext>
          </c:extLst>
        </c:ser>
        <c:ser>
          <c:idx val="4"/>
          <c:order val="4"/>
          <c:tx>
            <c:strRef>
              <c:f>'[1]NCR Data'!$F$24</c:f>
              <c:strCache>
                <c:ptCount val="1"/>
                <c:pt idx="0">
                  <c:v>SNSPPU</c:v>
                </c:pt>
              </c:strCache>
            </c:strRef>
          </c:tx>
          <c:spPr>
            <a:solidFill>
              <a:schemeClr val="accent5"/>
            </a:solidFill>
            <a:ln>
              <a:noFill/>
            </a:ln>
            <a:effectLst/>
          </c:spPr>
          <c:invertIfNegative val="0"/>
          <c:dLbls>
            <c:dLbl>
              <c:idx val="0"/>
              <c:layout>
                <c:manualLayout>
                  <c:x val="-2.1536704671653771E-17"/>
                  <c:y val="-0.1746724890829694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697-4C29-916B-A94563F03455}"/>
                </c:ext>
              </c:extLst>
            </c:dLbl>
            <c:dLbl>
              <c:idx val="1"/>
              <c:layout>
                <c:manualLayout>
                  <c:x val="-4.3073409343307543E-17"/>
                  <c:y val="-9.898107714701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697-4C29-916B-A94563F03455}"/>
                </c:ext>
              </c:extLst>
            </c:dLbl>
            <c:dLbl>
              <c:idx val="2"/>
              <c:layout>
                <c:manualLayout>
                  <c:x val="0"/>
                  <c:y val="-0.1048034934497817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697-4C29-916B-A94563F03455}"/>
                </c:ext>
              </c:extLst>
            </c:dLbl>
            <c:dLbl>
              <c:idx val="3"/>
              <c:layout>
                <c:manualLayout>
                  <c:x val="-8.6146818686615086E-17"/>
                  <c:y val="-8.733624454148471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C697-4C29-916B-A94563F0345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'[1]NCR Data'!$A$25:$A$28</c:f>
              <c:strCache>
                <c:ptCount val="4"/>
                <c:pt idx="0">
                  <c:v>UseAsIs</c:v>
                </c:pt>
                <c:pt idx="1">
                  <c:v>Conforming</c:v>
                </c:pt>
                <c:pt idx="2">
                  <c:v>Return to Vendor</c:v>
                </c:pt>
                <c:pt idx="3">
                  <c:v>Reject</c:v>
                </c:pt>
              </c:strCache>
            </c:strRef>
          </c:cat>
          <c:val>
            <c:numRef>
              <c:f>'[1]NCR Data'!$F$25:$F$28</c:f>
              <c:numCache>
                <c:formatCode>General</c:formatCode>
                <c:ptCount val="4"/>
                <c:pt idx="0">
                  <c:v>951</c:v>
                </c:pt>
                <c:pt idx="1">
                  <c:v>129</c:v>
                </c:pt>
                <c:pt idx="2">
                  <c:v>92</c:v>
                </c:pt>
                <c:pt idx="3">
                  <c:v>25</c:v>
                </c:pt>
              </c:numCache>
            </c:numRef>
          </c:val>
          <c:extLst>
            <c:ext xmlns:c16="http://schemas.microsoft.com/office/drawing/2014/chart" uri="{C3380CC4-5D6E-409C-BE32-E72D297353CC}">
              <c16:uniqueId val="{00000008-C697-4C29-916B-A94563F03455}"/>
            </c:ext>
          </c:extLst>
        </c:ser>
        <c:dLbls>
          <c:showLegendKey val="0"/>
          <c:showVal val="0"/>
          <c:showCatName val="0"/>
          <c:showSerName val="0"/>
          <c:showPercent val="0"/>
          <c:showBubbleSize val="0"/>
        </c:dLbls>
        <c:gapWidth val="150"/>
        <c:overlap val="100"/>
        <c:axId val="996376512"/>
        <c:axId val="761862544"/>
      </c:barChart>
      <c:catAx>
        <c:axId val="9963765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61862544"/>
        <c:crosses val="autoZero"/>
        <c:auto val="1"/>
        <c:lblAlgn val="ctr"/>
        <c:lblOffset val="100"/>
        <c:noMultiLvlLbl val="0"/>
      </c:catAx>
      <c:valAx>
        <c:axId val="76186254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9637651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SRFOPS</a:t>
            </a:r>
            <a:r>
              <a:rPr lang="en-US" baseline="0"/>
              <a:t> NCR Category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'QualReview Mtg  Data 06May24'!$C$4</c:f>
              <c:strCache>
                <c:ptCount val="1"/>
                <c:pt idx="0">
                  <c:v>AUPPS</c:v>
                </c:pt>
              </c:strCache>
            </c:strRef>
          </c:tx>
          <c:spPr>
            <a:solidFill>
              <a:schemeClr val="accent1"/>
            </a:solidFill>
            <a:ln>
              <a:noFill/>
            </a:ln>
            <a:effectLst/>
          </c:spPr>
          <c:invertIfNegative val="0"/>
          <c:cat>
            <c:strRef>
              <c:f>'QualReview Mtg  Data 06May24'!$A$5:$A$27</c:f>
              <c:strCache>
                <c:ptCount val="22"/>
                <c:pt idx="0">
                  <c:v>Dimensional</c:v>
                </c:pt>
                <c:pt idx="1">
                  <c:v>Other</c:v>
                </c:pt>
                <c:pt idx="2">
                  <c:v>Scratches</c:v>
                </c:pt>
                <c:pt idx="3">
                  <c:v>Dings</c:v>
                </c:pt>
                <c:pt idx="4">
                  <c:v>RFTestFailure</c:v>
                </c:pt>
                <c:pt idx="5">
                  <c:v>VTARFPerformance</c:v>
                </c:pt>
                <c:pt idx="6">
                  <c:v>Roughness</c:v>
                </c:pt>
                <c:pt idx="7">
                  <c:v>Stains</c:v>
                </c:pt>
                <c:pt idx="8">
                  <c:v>Plating</c:v>
                </c:pt>
                <c:pt idx="9">
                  <c:v>CMTRFPerformance</c:v>
                </c:pt>
                <c:pt idx="10">
                  <c:v>Vacuum</c:v>
                </c:pt>
                <c:pt idx="11">
                  <c:v>Mechanical</c:v>
                </c:pt>
                <c:pt idx="12">
                  <c:v>LeakTestFailure</c:v>
                </c:pt>
                <c:pt idx="13">
                  <c:v>Residues</c:v>
                </c:pt>
                <c:pt idx="14">
                  <c:v>Instrumentation</c:v>
                </c:pt>
                <c:pt idx="15">
                  <c:v>Oxidation</c:v>
                </c:pt>
                <c:pt idx="16">
                  <c:v>InspectionFailure</c:v>
                </c:pt>
                <c:pt idx="17">
                  <c:v>ShippingDamage</c:v>
                </c:pt>
                <c:pt idx="18">
                  <c:v>RFCMTF</c:v>
                </c:pt>
                <c:pt idx="19">
                  <c:v>Parallelism</c:v>
                </c:pt>
                <c:pt idx="20">
                  <c:v>Flatness</c:v>
                </c:pt>
                <c:pt idx="21">
                  <c:v>Delamination</c:v>
                </c:pt>
              </c:strCache>
            </c:strRef>
          </c:cat>
          <c:val>
            <c:numRef>
              <c:f>'QualReview Mtg  Data 06May24'!$C$5:$C$27</c:f>
              <c:numCache>
                <c:formatCode>General</c:formatCode>
                <c:ptCount val="23"/>
                <c:pt idx="0">
                  <c:v>52</c:v>
                </c:pt>
                <c:pt idx="1">
                  <c:v>2</c:v>
                </c:pt>
                <c:pt idx="2">
                  <c:v>3</c:v>
                </c:pt>
                <c:pt idx="3">
                  <c:v>10</c:v>
                </c:pt>
              </c:numCache>
            </c:numRef>
          </c:val>
          <c:extLst>
            <c:ext xmlns:c16="http://schemas.microsoft.com/office/drawing/2014/chart" uri="{C3380CC4-5D6E-409C-BE32-E72D297353CC}">
              <c16:uniqueId val="{00000000-6FE5-405F-95C3-2AB108D8BFF3}"/>
            </c:ext>
          </c:extLst>
        </c:ser>
        <c:ser>
          <c:idx val="1"/>
          <c:order val="1"/>
          <c:tx>
            <c:strRef>
              <c:f>'QualReview Mtg  Data 06May24'!#REF!</c:f>
              <c:strCache>
                <c:ptCount val="1"/>
                <c:pt idx="0">
                  <c:v>#REF!</c:v>
                </c:pt>
              </c:strCache>
            </c:strRef>
          </c:tx>
          <c:spPr>
            <a:solidFill>
              <a:schemeClr val="accent2"/>
            </a:solidFill>
            <a:ln>
              <a:noFill/>
            </a:ln>
            <a:effectLst/>
          </c:spPr>
          <c:invertIfNegative val="0"/>
          <c:cat>
            <c:strRef>
              <c:f>'QualReview Mtg  Data 06May24'!$A$5:$A$27</c:f>
              <c:strCache>
                <c:ptCount val="22"/>
                <c:pt idx="0">
                  <c:v>Dimensional</c:v>
                </c:pt>
                <c:pt idx="1">
                  <c:v>Other</c:v>
                </c:pt>
                <c:pt idx="2">
                  <c:v>Scratches</c:v>
                </c:pt>
                <c:pt idx="3">
                  <c:v>Dings</c:v>
                </c:pt>
                <c:pt idx="4">
                  <c:v>RFTestFailure</c:v>
                </c:pt>
                <c:pt idx="5">
                  <c:v>VTARFPerformance</c:v>
                </c:pt>
                <c:pt idx="6">
                  <c:v>Roughness</c:v>
                </c:pt>
                <c:pt idx="7">
                  <c:v>Stains</c:v>
                </c:pt>
                <c:pt idx="8">
                  <c:v>Plating</c:v>
                </c:pt>
                <c:pt idx="9">
                  <c:v>CMTRFPerformance</c:v>
                </c:pt>
                <c:pt idx="10">
                  <c:v>Vacuum</c:v>
                </c:pt>
                <c:pt idx="11">
                  <c:v>Mechanical</c:v>
                </c:pt>
                <c:pt idx="12">
                  <c:v>LeakTestFailure</c:v>
                </c:pt>
                <c:pt idx="13">
                  <c:v>Residues</c:v>
                </c:pt>
                <c:pt idx="14">
                  <c:v>Instrumentation</c:v>
                </c:pt>
                <c:pt idx="15">
                  <c:v>Oxidation</c:v>
                </c:pt>
                <c:pt idx="16">
                  <c:v>InspectionFailure</c:v>
                </c:pt>
                <c:pt idx="17">
                  <c:v>ShippingDamage</c:v>
                </c:pt>
                <c:pt idx="18">
                  <c:v>RFCMTF</c:v>
                </c:pt>
                <c:pt idx="19">
                  <c:v>Parallelism</c:v>
                </c:pt>
                <c:pt idx="20">
                  <c:v>Flatness</c:v>
                </c:pt>
                <c:pt idx="21">
                  <c:v>Delamination</c:v>
                </c:pt>
              </c:strCache>
            </c:strRef>
          </c:cat>
          <c:val>
            <c:numRef>
              <c:f>'QualReview Mtg  Data 06May24'!$D$5:$D$27</c:f>
              <c:numCache>
                <c:formatCode>General</c:formatCode>
                <c:ptCount val="23"/>
                <c:pt idx="0">
                  <c:v>24</c:v>
                </c:pt>
                <c:pt idx="1">
                  <c:v>2</c:v>
                </c:pt>
                <c:pt idx="2">
                  <c:v>5</c:v>
                </c:pt>
                <c:pt idx="3">
                  <c:v>7</c:v>
                </c:pt>
                <c:pt idx="4">
                  <c:v>14</c:v>
                </c:pt>
                <c:pt idx="5">
                  <c:v>22</c:v>
                </c:pt>
                <c:pt idx="6">
                  <c:v>1</c:v>
                </c:pt>
                <c:pt idx="7">
                  <c:v>14</c:v>
                </c:pt>
                <c:pt idx="8">
                  <c:v>7</c:v>
                </c:pt>
                <c:pt idx="9">
                  <c:v>2</c:v>
                </c:pt>
                <c:pt idx="10">
                  <c:v>2</c:v>
                </c:pt>
                <c:pt idx="11">
                  <c:v>0</c:v>
                </c:pt>
                <c:pt idx="12">
                  <c:v>3</c:v>
                </c:pt>
                <c:pt idx="13">
                  <c:v>1</c:v>
                </c:pt>
                <c:pt idx="14">
                  <c:v>4</c:v>
                </c:pt>
                <c:pt idx="15">
                  <c:v>0</c:v>
                </c:pt>
                <c:pt idx="16">
                  <c:v>1</c:v>
                </c:pt>
                <c:pt idx="17">
                  <c:v>1</c:v>
                </c:pt>
                <c:pt idx="18">
                  <c:v>1</c:v>
                </c:pt>
                <c:pt idx="19">
                  <c:v>0</c:v>
                </c:pt>
                <c:pt idx="20">
                  <c:v>0</c:v>
                </c:pt>
                <c:pt idx="21">
                  <c:v>0</c:v>
                </c:pt>
              </c:numCache>
            </c:numRef>
          </c:val>
          <c:extLst>
            <c:ext xmlns:c16="http://schemas.microsoft.com/office/drawing/2014/chart" uri="{C3380CC4-5D6E-409C-BE32-E72D297353CC}">
              <c16:uniqueId val="{00000001-6FE5-405F-95C3-2AB108D8BFF3}"/>
            </c:ext>
          </c:extLst>
        </c:ser>
        <c:ser>
          <c:idx val="2"/>
          <c:order val="2"/>
          <c:tx>
            <c:strRef>
              <c:f>'QualReview Mtg  Data 06May24'!$E$4</c:f>
              <c:strCache>
                <c:ptCount val="1"/>
                <c:pt idx="0">
                  <c:v>ER5C</c:v>
                </c:pt>
              </c:strCache>
            </c:strRef>
          </c:tx>
          <c:spPr>
            <a:solidFill>
              <a:schemeClr val="accent3"/>
            </a:solidFill>
            <a:ln>
              <a:noFill/>
            </a:ln>
            <a:effectLst/>
          </c:spPr>
          <c:invertIfNegative val="0"/>
          <c:cat>
            <c:strRef>
              <c:f>'QualReview Mtg  Data 06May24'!$A$5:$A$27</c:f>
              <c:strCache>
                <c:ptCount val="22"/>
                <c:pt idx="0">
                  <c:v>Dimensional</c:v>
                </c:pt>
                <c:pt idx="1">
                  <c:v>Other</c:v>
                </c:pt>
                <c:pt idx="2">
                  <c:v>Scratches</c:v>
                </c:pt>
                <c:pt idx="3">
                  <c:v>Dings</c:v>
                </c:pt>
                <c:pt idx="4">
                  <c:v>RFTestFailure</c:v>
                </c:pt>
                <c:pt idx="5">
                  <c:v>VTARFPerformance</c:v>
                </c:pt>
                <c:pt idx="6">
                  <c:v>Roughness</c:v>
                </c:pt>
                <c:pt idx="7">
                  <c:v>Stains</c:v>
                </c:pt>
                <c:pt idx="8">
                  <c:v>Plating</c:v>
                </c:pt>
                <c:pt idx="9">
                  <c:v>CMTRFPerformance</c:v>
                </c:pt>
                <c:pt idx="10">
                  <c:v>Vacuum</c:v>
                </c:pt>
                <c:pt idx="11">
                  <c:v>Mechanical</c:v>
                </c:pt>
                <c:pt idx="12">
                  <c:v>LeakTestFailure</c:v>
                </c:pt>
                <c:pt idx="13">
                  <c:v>Residues</c:v>
                </c:pt>
                <c:pt idx="14">
                  <c:v>Instrumentation</c:v>
                </c:pt>
                <c:pt idx="15">
                  <c:v>Oxidation</c:v>
                </c:pt>
                <c:pt idx="16">
                  <c:v>InspectionFailure</c:v>
                </c:pt>
                <c:pt idx="17">
                  <c:v>ShippingDamage</c:v>
                </c:pt>
                <c:pt idx="18">
                  <c:v>RFCMTF</c:v>
                </c:pt>
                <c:pt idx="19">
                  <c:v>Parallelism</c:v>
                </c:pt>
                <c:pt idx="20">
                  <c:v>Flatness</c:v>
                </c:pt>
                <c:pt idx="21">
                  <c:v>Delamination</c:v>
                </c:pt>
              </c:strCache>
            </c:strRef>
          </c:cat>
          <c:val>
            <c:numRef>
              <c:f>'QualReview Mtg  Data 06May24'!$E$27:$E$27</c:f>
              <c:numCache>
                <c:formatCode>General</c:formatCode>
                <c:ptCount val="1"/>
              </c:numCache>
            </c:numRef>
          </c:val>
          <c:extLst>
            <c:ext xmlns:c16="http://schemas.microsoft.com/office/drawing/2014/chart" uri="{C3380CC4-5D6E-409C-BE32-E72D297353CC}">
              <c16:uniqueId val="{00000002-6FE5-405F-95C3-2AB108D8BFF3}"/>
            </c:ext>
          </c:extLst>
        </c:ser>
        <c:ser>
          <c:idx val="3"/>
          <c:order val="3"/>
          <c:tx>
            <c:strRef>
              <c:f>'QualReview Mtg  Data 06May24'!$F$4</c:f>
              <c:strCache>
                <c:ptCount val="1"/>
                <c:pt idx="0">
                  <c:v>L2HE</c:v>
                </c:pt>
              </c:strCache>
            </c:strRef>
          </c:tx>
          <c:spPr>
            <a:solidFill>
              <a:schemeClr val="accent4"/>
            </a:solidFill>
            <a:ln>
              <a:noFill/>
            </a:ln>
            <a:effectLst/>
          </c:spPr>
          <c:invertIfNegative val="0"/>
          <c:cat>
            <c:strRef>
              <c:f>'QualReview Mtg  Data 06May24'!$A$5:$A$27</c:f>
              <c:strCache>
                <c:ptCount val="22"/>
                <c:pt idx="0">
                  <c:v>Dimensional</c:v>
                </c:pt>
                <c:pt idx="1">
                  <c:v>Other</c:v>
                </c:pt>
                <c:pt idx="2">
                  <c:v>Scratches</c:v>
                </c:pt>
                <c:pt idx="3">
                  <c:v>Dings</c:v>
                </c:pt>
                <c:pt idx="4">
                  <c:v>RFTestFailure</c:v>
                </c:pt>
                <c:pt idx="5">
                  <c:v>VTARFPerformance</c:v>
                </c:pt>
                <c:pt idx="6">
                  <c:v>Roughness</c:v>
                </c:pt>
                <c:pt idx="7">
                  <c:v>Stains</c:v>
                </c:pt>
                <c:pt idx="8">
                  <c:v>Plating</c:v>
                </c:pt>
                <c:pt idx="9">
                  <c:v>CMTRFPerformance</c:v>
                </c:pt>
                <c:pt idx="10">
                  <c:v>Vacuum</c:v>
                </c:pt>
                <c:pt idx="11">
                  <c:v>Mechanical</c:v>
                </c:pt>
                <c:pt idx="12">
                  <c:v>LeakTestFailure</c:v>
                </c:pt>
                <c:pt idx="13">
                  <c:v>Residues</c:v>
                </c:pt>
                <c:pt idx="14">
                  <c:v>Instrumentation</c:v>
                </c:pt>
                <c:pt idx="15">
                  <c:v>Oxidation</c:v>
                </c:pt>
                <c:pt idx="16">
                  <c:v>InspectionFailure</c:v>
                </c:pt>
                <c:pt idx="17">
                  <c:v>ShippingDamage</c:v>
                </c:pt>
                <c:pt idx="18">
                  <c:v>RFCMTF</c:v>
                </c:pt>
                <c:pt idx="19">
                  <c:v>Parallelism</c:v>
                </c:pt>
                <c:pt idx="20">
                  <c:v>Flatness</c:v>
                </c:pt>
                <c:pt idx="21">
                  <c:v>Delamination</c:v>
                </c:pt>
              </c:strCache>
            </c:strRef>
          </c:cat>
          <c:val>
            <c:numRef>
              <c:f>'QualReview Mtg  Data 06May24'!$F$27:$F$27</c:f>
              <c:numCache>
                <c:formatCode>General</c:formatCode>
                <c:ptCount val="1"/>
              </c:numCache>
            </c:numRef>
          </c:val>
          <c:extLst>
            <c:ext xmlns:c16="http://schemas.microsoft.com/office/drawing/2014/chart" uri="{C3380CC4-5D6E-409C-BE32-E72D297353CC}">
              <c16:uniqueId val="{00000003-6FE5-405F-95C3-2AB108D8BFF3}"/>
            </c:ext>
          </c:extLst>
        </c:ser>
        <c:ser>
          <c:idx val="4"/>
          <c:order val="4"/>
          <c:tx>
            <c:strRef>
              <c:f>'QualReview Mtg  Data 06May24'!$G$4</c:f>
              <c:strCache>
                <c:ptCount val="1"/>
                <c:pt idx="0">
                  <c:v>SNSPPU</c:v>
                </c:pt>
              </c:strCache>
            </c:strRef>
          </c:tx>
          <c:spPr>
            <a:solidFill>
              <a:schemeClr val="accent5"/>
            </a:solidFill>
            <a:ln>
              <a:noFill/>
            </a:ln>
            <a:effectLst/>
          </c:spPr>
          <c:invertIfNegative val="0"/>
          <c:cat>
            <c:strRef>
              <c:f>'QualReview Mtg  Data 06May24'!$A$5:$A$27</c:f>
              <c:strCache>
                <c:ptCount val="22"/>
                <c:pt idx="0">
                  <c:v>Dimensional</c:v>
                </c:pt>
                <c:pt idx="1">
                  <c:v>Other</c:v>
                </c:pt>
                <c:pt idx="2">
                  <c:v>Scratches</c:v>
                </c:pt>
                <c:pt idx="3">
                  <c:v>Dings</c:v>
                </c:pt>
                <c:pt idx="4">
                  <c:v>RFTestFailure</c:v>
                </c:pt>
                <c:pt idx="5">
                  <c:v>VTARFPerformance</c:v>
                </c:pt>
                <c:pt idx="6">
                  <c:v>Roughness</c:v>
                </c:pt>
                <c:pt idx="7">
                  <c:v>Stains</c:v>
                </c:pt>
                <c:pt idx="8">
                  <c:v>Plating</c:v>
                </c:pt>
                <c:pt idx="9">
                  <c:v>CMTRFPerformance</c:v>
                </c:pt>
                <c:pt idx="10">
                  <c:v>Vacuum</c:v>
                </c:pt>
                <c:pt idx="11">
                  <c:v>Mechanical</c:v>
                </c:pt>
                <c:pt idx="12">
                  <c:v>LeakTestFailure</c:v>
                </c:pt>
                <c:pt idx="13">
                  <c:v>Residues</c:v>
                </c:pt>
                <c:pt idx="14">
                  <c:v>Instrumentation</c:v>
                </c:pt>
                <c:pt idx="15">
                  <c:v>Oxidation</c:v>
                </c:pt>
                <c:pt idx="16">
                  <c:v>InspectionFailure</c:v>
                </c:pt>
                <c:pt idx="17">
                  <c:v>ShippingDamage</c:v>
                </c:pt>
                <c:pt idx="18">
                  <c:v>RFCMTF</c:v>
                </c:pt>
                <c:pt idx="19">
                  <c:v>Parallelism</c:v>
                </c:pt>
                <c:pt idx="20">
                  <c:v>Flatness</c:v>
                </c:pt>
                <c:pt idx="21">
                  <c:v>Delamination</c:v>
                </c:pt>
              </c:strCache>
            </c:strRef>
          </c:cat>
          <c:val>
            <c:numRef>
              <c:f>'QualReview Mtg  Data 06May24'!$G$27:$G$27</c:f>
              <c:numCache>
                <c:formatCode>General</c:formatCode>
                <c:ptCount val="1"/>
              </c:numCache>
            </c:numRef>
          </c:val>
          <c:extLst>
            <c:ext xmlns:c16="http://schemas.microsoft.com/office/drawing/2014/chart" uri="{C3380CC4-5D6E-409C-BE32-E72D297353CC}">
              <c16:uniqueId val="{00000004-6FE5-405F-95C3-2AB108D8BFF3}"/>
            </c:ext>
          </c:extLst>
        </c:ser>
        <c:dLbls>
          <c:showLegendKey val="0"/>
          <c:showVal val="0"/>
          <c:showCatName val="0"/>
          <c:showSerName val="0"/>
          <c:showPercent val="0"/>
          <c:showBubbleSize val="0"/>
        </c:dLbls>
        <c:gapWidth val="150"/>
        <c:overlap val="100"/>
        <c:axId val="368313512"/>
        <c:axId val="368308920"/>
      </c:barChart>
      <c:catAx>
        <c:axId val="3683135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68308920"/>
        <c:crosses val="autoZero"/>
        <c:auto val="1"/>
        <c:lblAlgn val="ctr"/>
        <c:lblOffset val="100"/>
        <c:noMultiLvlLbl val="0"/>
      </c:catAx>
      <c:valAx>
        <c:axId val="36830892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6831351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SRFOPS NCR Initial &amp; Final</a:t>
            </a:r>
            <a:r>
              <a:rPr lang="en-US" baseline="0"/>
              <a:t> Disposition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'QualReview Mtg  Data 06May24'!$C$32</c:f>
              <c:strCache>
                <c:ptCount val="1"/>
                <c:pt idx="0">
                  <c:v>AUPPS</c:v>
                </c:pt>
              </c:strCache>
            </c:strRef>
          </c:tx>
          <c:spPr>
            <a:solidFill>
              <a:schemeClr val="accent1"/>
            </a:solidFill>
            <a:ln>
              <a:noFill/>
            </a:ln>
            <a:effectLst/>
          </c:spPr>
          <c:invertIfNegative val="0"/>
          <c:cat>
            <c:strRef>
              <c:f>'QualReview Mtg  Data 06May24'!$A$33:$A$38</c:f>
              <c:strCache>
                <c:ptCount val="6"/>
                <c:pt idx="0">
                  <c:v>UseAsIs</c:v>
                </c:pt>
                <c:pt idx="1">
                  <c:v>Hold Modify</c:v>
                </c:pt>
                <c:pt idx="2">
                  <c:v>Conforming</c:v>
                </c:pt>
                <c:pt idx="3">
                  <c:v>Return to Vendor</c:v>
                </c:pt>
                <c:pt idx="4">
                  <c:v>Hold Remeasure </c:v>
                </c:pt>
                <c:pt idx="5">
                  <c:v>Reject</c:v>
                </c:pt>
              </c:strCache>
            </c:strRef>
          </c:cat>
          <c:val>
            <c:numRef>
              <c:f>'QualReview Mtg  Data 06May24'!$C$33:$C$38</c:f>
              <c:numCache>
                <c:formatCode>General</c:formatCode>
                <c:ptCount val="6"/>
                <c:pt idx="0">
                  <c:v>304</c:v>
                </c:pt>
                <c:pt idx="1">
                  <c:v>52</c:v>
                </c:pt>
                <c:pt idx="2">
                  <c:v>34</c:v>
                </c:pt>
                <c:pt idx="3">
                  <c:v>0</c:v>
                </c:pt>
                <c:pt idx="4">
                  <c:v>0</c:v>
                </c:pt>
                <c:pt idx="5">
                  <c:v>44</c:v>
                </c:pt>
              </c:numCache>
            </c:numRef>
          </c:val>
          <c:extLst>
            <c:ext xmlns:c16="http://schemas.microsoft.com/office/drawing/2014/chart" uri="{C3380CC4-5D6E-409C-BE32-E72D297353CC}">
              <c16:uniqueId val="{00000000-971C-4A48-9DDF-2E66374D8691}"/>
            </c:ext>
          </c:extLst>
        </c:ser>
        <c:ser>
          <c:idx val="1"/>
          <c:order val="1"/>
          <c:tx>
            <c:strRef>
              <c:f>'QualReview Mtg  Data 06May24'!$D$32</c:f>
              <c:strCache>
                <c:ptCount val="1"/>
                <c:pt idx="0">
                  <c:v>C100R</c:v>
                </c:pt>
              </c:strCache>
            </c:strRef>
          </c:tx>
          <c:spPr>
            <a:solidFill>
              <a:schemeClr val="accent2"/>
            </a:solidFill>
            <a:ln>
              <a:noFill/>
            </a:ln>
            <a:effectLst/>
          </c:spPr>
          <c:invertIfNegative val="0"/>
          <c:cat>
            <c:strRef>
              <c:f>'QualReview Mtg  Data 06May24'!$A$33:$A$38</c:f>
              <c:strCache>
                <c:ptCount val="6"/>
                <c:pt idx="0">
                  <c:v>UseAsIs</c:v>
                </c:pt>
                <c:pt idx="1">
                  <c:v>Hold Modify</c:v>
                </c:pt>
                <c:pt idx="2">
                  <c:v>Conforming</c:v>
                </c:pt>
                <c:pt idx="3">
                  <c:v>Return to Vendor</c:v>
                </c:pt>
                <c:pt idx="4">
                  <c:v>Hold Remeasure </c:v>
                </c:pt>
                <c:pt idx="5">
                  <c:v>Reject</c:v>
                </c:pt>
              </c:strCache>
            </c:strRef>
          </c:cat>
          <c:val>
            <c:numRef>
              <c:f>'QualReview Mtg  Data 06May24'!$D$33:$D$38</c:f>
              <c:numCache>
                <c:formatCode>General</c:formatCode>
                <c:ptCount val="6"/>
                <c:pt idx="0">
                  <c:v>158</c:v>
                </c:pt>
                <c:pt idx="1">
                  <c:v>57</c:v>
                </c:pt>
                <c:pt idx="2">
                  <c:v>33</c:v>
                </c:pt>
                <c:pt idx="3">
                  <c:v>0</c:v>
                </c:pt>
                <c:pt idx="4">
                  <c:v>7</c:v>
                </c:pt>
                <c:pt idx="5">
                  <c:v>2</c:v>
                </c:pt>
              </c:numCache>
            </c:numRef>
          </c:val>
          <c:extLst>
            <c:ext xmlns:c16="http://schemas.microsoft.com/office/drawing/2014/chart" uri="{C3380CC4-5D6E-409C-BE32-E72D297353CC}">
              <c16:uniqueId val="{00000001-971C-4A48-9DDF-2E66374D8691}"/>
            </c:ext>
          </c:extLst>
        </c:ser>
        <c:ser>
          <c:idx val="2"/>
          <c:order val="2"/>
          <c:tx>
            <c:strRef>
              <c:f>'QualReview Mtg  Data 06May24'!$E$32</c:f>
              <c:strCache>
                <c:ptCount val="1"/>
                <c:pt idx="0">
                  <c:v>ER5C</c:v>
                </c:pt>
              </c:strCache>
            </c:strRef>
          </c:tx>
          <c:spPr>
            <a:solidFill>
              <a:schemeClr val="accent3"/>
            </a:solidFill>
            <a:ln>
              <a:noFill/>
            </a:ln>
            <a:effectLst/>
          </c:spPr>
          <c:invertIfNegative val="0"/>
          <c:cat>
            <c:strRef>
              <c:f>'QualReview Mtg  Data 06May24'!$A$33:$A$38</c:f>
              <c:strCache>
                <c:ptCount val="6"/>
                <c:pt idx="0">
                  <c:v>UseAsIs</c:v>
                </c:pt>
                <c:pt idx="1">
                  <c:v>Hold Modify</c:v>
                </c:pt>
                <c:pt idx="2">
                  <c:v>Conforming</c:v>
                </c:pt>
                <c:pt idx="3">
                  <c:v>Return to Vendor</c:v>
                </c:pt>
                <c:pt idx="4">
                  <c:v>Hold Remeasure </c:v>
                </c:pt>
                <c:pt idx="5">
                  <c:v>Reject</c:v>
                </c:pt>
              </c:strCache>
            </c:strRef>
          </c:cat>
          <c:val>
            <c:numRef>
              <c:f>'QualReview Mtg  Data 06May24'!$E$33:$E$38</c:f>
              <c:numCache>
                <c:formatCode>General</c:formatCode>
                <c:ptCount val="6"/>
                <c:pt idx="0">
                  <c:v>1200</c:v>
                </c:pt>
                <c:pt idx="1">
                  <c:v>186</c:v>
                </c:pt>
                <c:pt idx="2">
                  <c:v>28</c:v>
                </c:pt>
                <c:pt idx="3">
                  <c:v>3</c:v>
                </c:pt>
                <c:pt idx="4">
                  <c:v>29</c:v>
                </c:pt>
                <c:pt idx="5">
                  <c:v>13</c:v>
                </c:pt>
              </c:numCache>
            </c:numRef>
          </c:val>
          <c:extLst>
            <c:ext xmlns:c16="http://schemas.microsoft.com/office/drawing/2014/chart" uri="{C3380CC4-5D6E-409C-BE32-E72D297353CC}">
              <c16:uniqueId val="{00000002-971C-4A48-9DDF-2E66374D8691}"/>
            </c:ext>
          </c:extLst>
        </c:ser>
        <c:ser>
          <c:idx val="3"/>
          <c:order val="3"/>
          <c:tx>
            <c:strRef>
              <c:f>'QualReview Mtg  Data 06May24'!$F$32</c:f>
              <c:strCache>
                <c:ptCount val="1"/>
                <c:pt idx="0">
                  <c:v>L2HE</c:v>
                </c:pt>
              </c:strCache>
            </c:strRef>
          </c:tx>
          <c:spPr>
            <a:solidFill>
              <a:schemeClr val="accent4"/>
            </a:solidFill>
            <a:ln>
              <a:noFill/>
            </a:ln>
            <a:effectLst/>
          </c:spPr>
          <c:invertIfNegative val="0"/>
          <c:cat>
            <c:strRef>
              <c:f>'QualReview Mtg  Data 06May24'!$A$33:$A$38</c:f>
              <c:strCache>
                <c:ptCount val="6"/>
                <c:pt idx="0">
                  <c:v>UseAsIs</c:v>
                </c:pt>
                <c:pt idx="1">
                  <c:v>Hold Modify</c:v>
                </c:pt>
                <c:pt idx="2">
                  <c:v>Conforming</c:v>
                </c:pt>
                <c:pt idx="3">
                  <c:v>Return to Vendor</c:v>
                </c:pt>
                <c:pt idx="4">
                  <c:v>Hold Remeasure </c:v>
                </c:pt>
                <c:pt idx="5">
                  <c:v>Reject</c:v>
                </c:pt>
              </c:strCache>
            </c:strRef>
          </c:cat>
          <c:val>
            <c:numRef>
              <c:f>'QualReview Mtg  Data 06May24'!$F$33:$F$38</c:f>
              <c:numCache>
                <c:formatCode>General</c:formatCode>
                <c:ptCount val="6"/>
                <c:pt idx="0">
                  <c:v>432</c:v>
                </c:pt>
                <c:pt idx="1">
                  <c:v>245</c:v>
                </c:pt>
                <c:pt idx="2">
                  <c:v>210</c:v>
                </c:pt>
                <c:pt idx="3">
                  <c:v>205</c:v>
                </c:pt>
                <c:pt idx="4">
                  <c:v>93</c:v>
                </c:pt>
                <c:pt idx="5">
                  <c:v>77</c:v>
                </c:pt>
              </c:numCache>
            </c:numRef>
          </c:val>
          <c:extLst>
            <c:ext xmlns:c16="http://schemas.microsoft.com/office/drawing/2014/chart" uri="{C3380CC4-5D6E-409C-BE32-E72D297353CC}">
              <c16:uniqueId val="{00000003-971C-4A48-9DDF-2E66374D8691}"/>
            </c:ext>
          </c:extLst>
        </c:ser>
        <c:ser>
          <c:idx val="4"/>
          <c:order val="4"/>
          <c:tx>
            <c:strRef>
              <c:f>'QualReview Mtg  Data 06May24'!$G$32</c:f>
              <c:strCache>
                <c:ptCount val="1"/>
                <c:pt idx="0">
                  <c:v>SNSPPU</c:v>
                </c:pt>
              </c:strCache>
            </c:strRef>
          </c:tx>
          <c:spPr>
            <a:solidFill>
              <a:schemeClr val="accent5"/>
            </a:solidFill>
            <a:ln>
              <a:noFill/>
            </a:ln>
            <a:effectLst/>
          </c:spPr>
          <c:invertIfNegative val="0"/>
          <c:cat>
            <c:strRef>
              <c:f>'QualReview Mtg  Data 06May24'!$A$33:$A$38</c:f>
              <c:strCache>
                <c:ptCount val="6"/>
                <c:pt idx="0">
                  <c:v>UseAsIs</c:v>
                </c:pt>
                <c:pt idx="1">
                  <c:v>Hold Modify</c:v>
                </c:pt>
                <c:pt idx="2">
                  <c:v>Conforming</c:v>
                </c:pt>
                <c:pt idx="3">
                  <c:v>Return to Vendor</c:v>
                </c:pt>
                <c:pt idx="4">
                  <c:v>Hold Remeasure </c:v>
                </c:pt>
                <c:pt idx="5">
                  <c:v>Reject</c:v>
                </c:pt>
              </c:strCache>
            </c:strRef>
          </c:cat>
          <c:val>
            <c:numRef>
              <c:f>'QualReview Mtg  Data 06May24'!$G$33:$G$38</c:f>
              <c:numCache>
                <c:formatCode>General</c:formatCode>
                <c:ptCount val="6"/>
                <c:pt idx="0">
                  <c:v>1222</c:v>
                </c:pt>
                <c:pt idx="1">
                  <c:v>462</c:v>
                </c:pt>
                <c:pt idx="2">
                  <c:v>153</c:v>
                </c:pt>
                <c:pt idx="3">
                  <c:v>92</c:v>
                </c:pt>
                <c:pt idx="4">
                  <c:v>65</c:v>
                </c:pt>
                <c:pt idx="5">
                  <c:v>26</c:v>
                </c:pt>
              </c:numCache>
            </c:numRef>
          </c:val>
          <c:extLst>
            <c:ext xmlns:c16="http://schemas.microsoft.com/office/drawing/2014/chart" uri="{C3380CC4-5D6E-409C-BE32-E72D297353CC}">
              <c16:uniqueId val="{00000004-971C-4A48-9DDF-2E66374D8691}"/>
            </c:ext>
          </c:extLst>
        </c:ser>
        <c:dLbls>
          <c:showLegendKey val="0"/>
          <c:showVal val="0"/>
          <c:showCatName val="0"/>
          <c:showSerName val="0"/>
          <c:showPercent val="0"/>
          <c:showBubbleSize val="0"/>
        </c:dLbls>
        <c:gapWidth val="150"/>
        <c:overlap val="100"/>
        <c:axId val="398302016"/>
        <c:axId val="398295456"/>
      </c:barChart>
      <c:catAx>
        <c:axId val="398302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8295456"/>
        <c:crosses val="autoZero"/>
        <c:auto val="1"/>
        <c:lblAlgn val="ctr"/>
        <c:lblOffset val="100"/>
        <c:noMultiLvlLbl val="0"/>
      </c:catAx>
      <c:valAx>
        <c:axId val="39829545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830201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NCR Closure</a:t>
            </a:r>
            <a:r>
              <a:rPr lang="en-US" baseline="0"/>
              <a:t> by Project </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'QualReview Mtg  Data 06May24'!$A$51</c:f>
              <c:strCache>
                <c:ptCount val="1"/>
                <c:pt idx="0">
                  <c:v>&lt;2 wks</c:v>
                </c:pt>
              </c:strCache>
            </c:strRef>
          </c:tx>
          <c:spPr>
            <a:solidFill>
              <a:schemeClr val="accent1"/>
            </a:solidFill>
            <a:ln>
              <a:noFill/>
            </a:ln>
            <a:effectLst/>
          </c:spPr>
          <c:invertIfNegative val="0"/>
          <c:cat>
            <c:strRef>
              <c:f>'QualReview Mtg  Data 06May24'!$B$50:$I$50</c:f>
              <c:strCache>
                <c:ptCount val="8"/>
                <c:pt idx="0">
                  <c:v>AUPCAV</c:v>
                </c:pt>
                <c:pt idx="1">
                  <c:v>AUPPS</c:v>
                </c:pt>
                <c:pt idx="2">
                  <c:v>C100R</c:v>
                </c:pt>
                <c:pt idx="3">
                  <c:v>ER5C</c:v>
                </c:pt>
                <c:pt idx="4">
                  <c:v>L2HE</c:v>
                </c:pt>
                <c:pt idx="5">
                  <c:v>SNSPPU</c:v>
                </c:pt>
                <c:pt idx="6">
                  <c:v>EICCRB</c:v>
                </c:pt>
                <c:pt idx="7">
                  <c:v>EICELL</c:v>
                </c:pt>
              </c:strCache>
            </c:strRef>
          </c:cat>
          <c:val>
            <c:numRef>
              <c:f>'QualReview Mtg  Data 06May24'!$B$51:$I$51</c:f>
              <c:numCache>
                <c:formatCode>General</c:formatCode>
                <c:ptCount val="8"/>
                <c:pt idx="0">
                  <c:v>3</c:v>
                </c:pt>
                <c:pt idx="1">
                  <c:v>57</c:v>
                </c:pt>
                <c:pt idx="2">
                  <c:v>47</c:v>
                </c:pt>
                <c:pt idx="3">
                  <c:v>274</c:v>
                </c:pt>
                <c:pt idx="4">
                  <c:v>289</c:v>
                </c:pt>
                <c:pt idx="5">
                  <c:v>265</c:v>
                </c:pt>
                <c:pt idx="6">
                  <c:v>0</c:v>
                </c:pt>
                <c:pt idx="7">
                  <c:v>0</c:v>
                </c:pt>
              </c:numCache>
            </c:numRef>
          </c:val>
          <c:extLst>
            <c:ext xmlns:c16="http://schemas.microsoft.com/office/drawing/2014/chart" uri="{C3380CC4-5D6E-409C-BE32-E72D297353CC}">
              <c16:uniqueId val="{00000000-17F9-4DDD-A43D-6AF7E26FC30A}"/>
            </c:ext>
          </c:extLst>
        </c:ser>
        <c:ser>
          <c:idx val="1"/>
          <c:order val="1"/>
          <c:tx>
            <c:strRef>
              <c:f>'QualReview Mtg  Data 06May24'!$A$52</c:f>
              <c:strCache>
                <c:ptCount val="1"/>
                <c:pt idx="0">
                  <c:v>1-3 mo</c:v>
                </c:pt>
              </c:strCache>
            </c:strRef>
          </c:tx>
          <c:spPr>
            <a:solidFill>
              <a:schemeClr val="accent2"/>
            </a:solidFill>
            <a:ln>
              <a:noFill/>
            </a:ln>
            <a:effectLst/>
          </c:spPr>
          <c:invertIfNegative val="0"/>
          <c:cat>
            <c:strRef>
              <c:f>'QualReview Mtg  Data 06May24'!$B$50:$I$50</c:f>
              <c:strCache>
                <c:ptCount val="8"/>
                <c:pt idx="0">
                  <c:v>AUPCAV</c:v>
                </c:pt>
                <c:pt idx="1">
                  <c:v>AUPPS</c:v>
                </c:pt>
                <c:pt idx="2">
                  <c:v>C100R</c:v>
                </c:pt>
                <c:pt idx="3">
                  <c:v>ER5C</c:v>
                </c:pt>
                <c:pt idx="4">
                  <c:v>L2HE</c:v>
                </c:pt>
                <c:pt idx="5">
                  <c:v>SNSPPU</c:v>
                </c:pt>
                <c:pt idx="6">
                  <c:v>EICCRB</c:v>
                </c:pt>
                <c:pt idx="7">
                  <c:v>EICELL</c:v>
                </c:pt>
              </c:strCache>
            </c:strRef>
          </c:cat>
          <c:val>
            <c:numRef>
              <c:f>'QualReview Mtg  Data 06May24'!$B$52:$I$52</c:f>
              <c:numCache>
                <c:formatCode>General</c:formatCode>
                <c:ptCount val="8"/>
                <c:pt idx="0">
                  <c:v>0</c:v>
                </c:pt>
                <c:pt idx="1">
                  <c:v>7</c:v>
                </c:pt>
                <c:pt idx="2">
                  <c:v>37</c:v>
                </c:pt>
                <c:pt idx="3">
                  <c:v>166</c:v>
                </c:pt>
                <c:pt idx="4">
                  <c:v>125</c:v>
                </c:pt>
                <c:pt idx="5">
                  <c:v>194</c:v>
                </c:pt>
                <c:pt idx="6">
                  <c:v>0</c:v>
                </c:pt>
                <c:pt idx="7">
                  <c:v>0</c:v>
                </c:pt>
              </c:numCache>
            </c:numRef>
          </c:val>
          <c:extLst>
            <c:ext xmlns:c16="http://schemas.microsoft.com/office/drawing/2014/chart" uri="{C3380CC4-5D6E-409C-BE32-E72D297353CC}">
              <c16:uniqueId val="{00000001-17F9-4DDD-A43D-6AF7E26FC30A}"/>
            </c:ext>
          </c:extLst>
        </c:ser>
        <c:ser>
          <c:idx val="2"/>
          <c:order val="2"/>
          <c:tx>
            <c:strRef>
              <c:f>'QualReview Mtg  Data 06May24'!$A$53</c:f>
              <c:strCache>
                <c:ptCount val="1"/>
                <c:pt idx="0">
                  <c:v>2wks - 1 mo</c:v>
                </c:pt>
              </c:strCache>
            </c:strRef>
          </c:tx>
          <c:spPr>
            <a:solidFill>
              <a:schemeClr val="accent3"/>
            </a:solidFill>
            <a:ln>
              <a:noFill/>
            </a:ln>
            <a:effectLst/>
          </c:spPr>
          <c:invertIfNegative val="0"/>
          <c:cat>
            <c:strRef>
              <c:f>'QualReview Mtg  Data 06May24'!$B$50:$I$50</c:f>
              <c:strCache>
                <c:ptCount val="8"/>
                <c:pt idx="0">
                  <c:v>AUPCAV</c:v>
                </c:pt>
                <c:pt idx="1">
                  <c:v>AUPPS</c:v>
                </c:pt>
                <c:pt idx="2">
                  <c:v>C100R</c:v>
                </c:pt>
                <c:pt idx="3">
                  <c:v>ER5C</c:v>
                </c:pt>
                <c:pt idx="4">
                  <c:v>L2HE</c:v>
                </c:pt>
                <c:pt idx="5">
                  <c:v>SNSPPU</c:v>
                </c:pt>
                <c:pt idx="6">
                  <c:v>EICCRB</c:v>
                </c:pt>
                <c:pt idx="7">
                  <c:v>EICELL</c:v>
                </c:pt>
              </c:strCache>
            </c:strRef>
          </c:cat>
          <c:val>
            <c:numRef>
              <c:f>'QualReview Mtg  Data 06May24'!$B$53:$I$53</c:f>
              <c:numCache>
                <c:formatCode>General</c:formatCode>
                <c:ptCount val="8"/>
                <c:pt idx="0">
                  <c:v>0</c:v>
                </c:pt>
                <c:pt idx="1">
                  <c:v>6</c:v>
                </c:pt>
                <c:pt idx="2">
                  <c:v>24</c:v>
                </c:pt>
                <c:pt idx="3">
                  <c:v>83</c:v>
                </c:pt>
                <c:pt idx="4">
                  <c:v>48</c:v>
                </c:pt>
                <c:pt idx="5">
                  <c:v>140</c:v>
                </c:pt>
                <c:pt idx="6">
                  <c:v>0</c:v>
                </c:pt>
                <c:pt idx="7">
                  <c:v>0</c:v>
                </c:pt>
              </c:numCache>
            </c:numRef>
          </c:val>
          <c:extLst>
            <c:ext xmlns:c16="http://schemas.microsoft.com/office/drawing/2014/chart" uri="{C3380CC4-5D6E-409C-BE32-E72D297353CC}">
              <c16:uniqueId val="{00000002-17F9-4DDD-A43D-6AF7E26FC30A}"/>
            </c:ext>
          </c:extLst>
        </c:ser>
        <c:ser>
          <c:idx val="3"/>
          <c:order val="3"/>
          <c:tx>
            <c:strRef>
              <c:f>'QualReview Mtg  Data 06May24'!$A$54</c:f>
              <c:strCache>
                <c:ptCount val="1"/>
                <c:pt idx="0">
                  <c:v>3-6 mo</c:v>
                </c:pt>
              </c:strCache>
            </c:strRef>
          </c:tx>
          <c:spPr>
            <a:solidFill>
              <a:schemeClr val="accent4"/>
            </a:solidFill>
            <a:ln>
              <a:noFill/>
            </a:ln>
            <a:effectLst/>
          </c:spPr>
          <c:invertIfNegative val="0"/>
          <c:cat>
            <c:strRef>
              <c:f>'QualReview Mtg  Data 06May24'!$B$50:$I$50</c:f>
              <c:strCache>
                <c:ptCount val="8"/>
                <c:pt idx="0">
                  <c:v>AUPCAV</c:v>
                </c:pt>
                <c:pt idx="1">
                  <c:v>AUPPS</c:v>
                </c:pt>
                <c:pt idx="2">
                  <c:v>C100R</c:v>
                </c:pt>
                <c:pt idx="3">
                  <c:v>ER5C</c:v>
                </c:pt>
                <c:pt idx="4">
                  <c:v>L2HE</c:v>
                </c:pt>
                <c:pt idx="5">
                  <c:v>SNSPPU</c:v>
                </c:pt>
                <c:pt idx="6">
                  <c:v>EICCRB</c:v>
                </c:pt>
                <c:pt idx="7">
                  <c:v>EICELL</c:v>
                </c:pt>
              </c:strCache>
            </c:strRef>
          </c:cat>
          <c:val>
            <c:numRef>
              <c:f>'QualReview Mtg  Data 06May24'!$B$54:$I$54</c:f>
              <c:numCache>
                <c:formatCode>General</c:formatCode>
                <c:ptCount val="8"/>
                <c:pt idx="0">
                  <c:v>0</c:v>
                </c:pt>
                <c:pt idx="1">
                  <c:v>2</c:v>
                </c:pt>
                <c:pt idx="2">
                  <c:v>20</c:v>
                </c:pt>
                <c:pt idx="3">
                  <c:v>81</c:v>
                </c:pt>
                <c:pt idx="4">
                  <c:v>60</c:v>
                </c:pt>
                <c:pt idx="5">
                  <c:v>54</c:v>
                </c:pt>
                <c:pt idx="6">
                  <c:v>0</c:v>
                </c:pt>
                <c:pt idx="7">
                  <c:v>0</c:v>
                </c:pt>
              </c:numCache>
            </c:numRef>
          </c:val>
          <c:extLst>
            <c:ext xmlns:c16="http://schemas.microsoft.com/office/drawing/2014/chart" uri="{C3380CC4-5D6E-409C-BE32-E72D297353CC}">
              <c16:uniqueId val="{00000003-17F9-4DDD-A43D-6AF7E26FC30A}"/>
            </c:ext>
          </c:extLst>
        </c:ser>
        <c:ser>
          <c:idx val="4"/>
          <c:order val="4"/>
          <c:tx>
            <c:strRef>
              <c:f>'QualReview Mtg  Data 06May24'!$A$55</c:f>
              <c:strCache>
                <c:ptCount val="1"/>
                <c:pt idx="0">
                  <c:v>6-12 mo</c:v>
                </c:pt>
              </c:strCache>
            </c:strRef>
          </c:tx>
          <c:spPr>
            <a:solidFill>
              <a:schemeClr val="accent5"/>
            </a:solidFill>
            <a:ln>
              <a:noFill/>
            </a:ln>
            <a:effectLst/>
          </c:spPr>
          <c:invertIfNegative val="0"/>
          <c:cat>
            <c:strRef>
              <c:f>'QualReview Mtg  Data 06May24'!$B$50:$I$50</c:f>
              <c:strCache>
                <c:ptCount val="8"/>
                <c:pt idx="0">
                  <c:v>AUPCAV</c:v>
                </c:pt>
                <c:pt idx="1">
                  <c:v>AUPPS</c:v>
                </c:pt>
                <c:pt idx="2">
                  <c:v>C100R</c:v>
                </c:pt>
                <c:pt idx="3">
                  <c:v>ER5C</c:v>
                </c:pt>
                <c:pt idx="4">
                  <c:v>L2HE</c:v>
                </c:pt>
                <c:pt idx="5">
                  <c:v>SNSPPU</c:v>
                </c:pt>
                <c:pt idx="6">
                  <c:v>EICCRB</c:v>
                </c:pt>
                <c:pt idx="7">
                  <c:v>EICELL</c:v>
                </c:pt>
              </c:strCache>
            </c:strRef>
          </c:cat>
          <c:val>
            <c:numRef>
              <c:f>'QualReview Mtg  Data 06May24'!$B$55:$I$55</c:f>
              <c:numCache>
                <c:formatCode>General</c:formatCode>
                <c:ptCount val="8"/>
                <c:pt idx="0">
                  <c:v>0</c:v>
                </c:pt>
                <c:pt idx="1">
                  <c:v>1</c:v>
                </c:pt>
                <c:pt idx="2">
                  <c:v>7</c:v>
                </c:pt>
                <c:pt idx="3">
                  <c:v>95</c:v>
                </c:pt>
                <c:pt idx="4">
                  <c:v>40</c:v>
                </c:pt>
                <c:pt idx="5">
                  <c:v>25</c:v>
                </c:pt>
                <c:pt idx="6">
                  <c:v>0</c:v>
                </c:pt>
                <c:pt idx="7">
                  <c:v>0</c:v>
                </c:pt>
              </c:numCache>
            </c:numRef>
          </c:val>
          <c:extLst>
            <c:ext xmlns:c16="http://schemas.microsoft.com/office/drawing/2014/chart" uri="{C3380CC4-5D6E-409C-BE32-E72D297353CC}">
              <c16:uniqueId val="{00000004-17F9-4DDD-A43D-6AF7E26FC30A}"/>
            </c:ext>
          </c:extLst>
        </c:ser>
        <c:ser>
          <c:idx val="5"/>
          <c:order val="5"/>
          <c:tx>
            <c:strRef>
              <c:f>'QualReview Mtg  Data 06May24'!$A$56</c:f>
              <c:strCache>
                <c:ptCount val="1"/>
                <c:pt idx="0">
                  <c:v>&gt;12 mo</c:v>
                </c:pt>
              </c:strCache>
            </c:strRef>
          </c:tx>
          <c:spPr>
            <a:solidFill>
              <a:schemeClr val="accent6"/>
            </a:solidFill>
            <a:ln>
              <a:noFill/>
            </a:ln>
            <a:effectLst/>
          </c:spPr>
          <c:invertIfNegative val="0"/>
          <c:cat>
            <c:strRef>
              <c:f>'QualReview Mtg  Data 06May24'!$B$50:$I$50</c:f>
              <c:strCache>
                <c:ptCount val="8"/>
                <c:pt idx="0">
                  <c:v>AUPCAV</c:v>
                </c:pt>
                <c:pt idx="1">
                  <c:v>AUPPS</c:v>
                </c:pt>
                <c:pt idx="2">
                  <c:v>C100R</c:v>
                </c:pt>
                <c:pt idx="3">
                  <c:v>ER5C</c:v>
                </c:pt>
                <c:pt idx="4">
                  <c:v>L2HE</c:v>
                </c:pt>
                <c:pt idx="5">
                  <c:v>SNSPPU</c:v>
                </c:pt>
                <c:pt idx="6">
                  <c:v>EICCRB</c:v>
                </c:pt>
                <c:pt idx="7">
                  <c:v>EICELL</c:v>
                </c:pt>
              </c:strCache>
            </c:strRef>
          </c:cat>
          <c:val>
            <c:numRef>
              <c:f>'QualReview Mtg  Data 06May24'!$B$56:$I$56</c:f>
              <c:numCache>
                <c:formatCode>General</c:formatCode>
                <c:ptCount val="8"/>
                <c:pt idx="0">
                  <c:v>0</c:v>
                </c:pt>
                <c:pt idx="1">
                  <c:v>0</c:v>
                </c:pt>
                <c:pt idx="2">
                  <c:v>11</c:v>
                </c:pt>
                <c:pt idx="3">
                  <c:v>90</c:v>
                </c:pt>
                <c:pt idx="4">
                  <c:v>13</c:v>
                </c:pt>
                <c:pt idx="5">
                  <c:v>2</c:v>
                </c:pt>
                <c:pt idx="6">
                  <c:v>0</c:v>
                </c:pt>
                <c:pt idx="7">
                  <c:v>0</c:v>
                </c:pt>
              </c:numCache>
            </c:numRef>
          </c:val>
          <c:extLst>
            <c:ext xmlns:c16="http://schemas.microsoft.com/office/drawing/2014/chart" uri="{C3380CC4-5D6E-409C-BE32-E72D297353CC}">
              <c16:uniqueId val="{00000005-17F9-4DDD-A43D-6AF7E26FC30A}"/>
            </c:ext>
          </c:extLst>
        </c:ser>
        <c:dLbls>
          <c:showLegendKey val="0"/>
          <c:showVal val="0"/>
          <c:showCatName val="0"/>
          <c:showSerName val="0"/>
          <c:showPercent val="0"/>
          <c:showBubbleSize val="0"/>
        </c:dLbls>
        <c:gapWidth val="150"/>
        <c:overlap val="100"/>
        <c:axId val="275159984"/>
        <c:axId val="666363616"/>
      </c:barChart>
      <c:catAx>
        <c:axId val="2751599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6363616"/>
        <c:crosses val="autoZero"/>
        <c:auto val="1"/>
        <c:lblAlgn val="ctr"/>
        <c:lblOffset val="100"/>
        <c:noMultiLvlLbl val="0"/>
      </c:catAx>
      <c:valAx>
        <c:axId val="6663636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7515998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NCR Closure by Age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'QualReview Mtg  Data 06May24'!$B$50</c:f>
              <c:strCache>
                <c:ptCount val="1"/>
                <c:pt idx="0">
                  <c:v>AUPCAV</c:v>
                </c:pt>
              </c:strCache>
            </c:strRef>
          </c:tx>
          <c:spPr>
            <a:solidFill>
              <a:schemeClr val="accent1"/>
            </a:solidFill>
            <a:ln>
              <a:noFill/>
            </a:ln>
            <a:effectLst/>
          </c:spPr>
          <c:invertIfNegative val="0"/>
          <c:cat>
            <c:strRef>
              <c:f>'QualReview Mtg  Data 06May24'!$A$51:$A$56</c:f>
              <c:strCache>
                <c:ptCount val="6"/>
                <c:pt idx="0">
                  <c:v>&lt;2 wks</c:v>
                </c:pt>
                <c:pt idx="1">
                  <c:v>1-3 mo</c:v>
                </c:pt>
                <c:pt idx="2">
                  <c:v>2wks - 1 mo</c:v>
                </c:pt>
                <c:pt idx="3">
                  <c:v>3-6 mo</c:v>
                </c:pt>
                <c:pt idx="4">
                  <c:v>6-12 mo</c:v>
                </c:pt>
                <c:pt idx="5">
                  <c:v>&gt;12 mo</c:v>
                </c:pt>
              </c:strCache>
            </c:strRef>
          </c:cat>
          <c:val>
            <c:numRef>
              <c:f>'QualReview Mtg  Data 06May24'!$B$51:$B$56</c:f>
              <c:numCache>
                <c:formatCode>General</c:formatCode>
                <c:ptCount val="6"/>
                <c:pt idx="0">
                  <c:v>3</c:v>
                </c:pt>
                <c:pt idx="1">
                  <c:v>0</c:v>
                </c:pt>
                <c:pt idx="2">
                  <c:v>0</c:v>
                </c:pt>
                <c:pt idx="3">
                  <c:v>0</c:v>
                </c:pt>
                <c:pt idx="4">
                  <c:v>0</c:v>
                </c:pt>
                <c:pt idx="5">
                  <c:v>0</c:v>
                </c:pt>
              </c:numCache>
            </c:numRef>
          </c:val>
          <c:extLst>
            <c:ext xmlns:c16="http://schemas.microsoft.com/office/drawing/2014/chart" uri="{C3380CC4-5D6E-409C-BE32-E72D297353CC}">
              <c16:uniqueId val="{00000000-B5AE-4E9E-A835-C2248F67B309}"/>
            </c:ext>
          </c:extLst>
        </c:ser>
        <c:ser>
          <c:idx val="1"/>
          <c:order val="1"/>
          <c:tx>
            <c:strRef>
              <c:f>'QualReview Mtg  Data 06May24'!$C$50</c:f>
              <c:strCache>
                <c:ptCount val="1"/>
                <c:pt idx="0">
                  <c:v>AUPPS</c:v>
                </c:pt>
              </c:strCache>
            </c:strRef>
          </c:tx>
          <c:spPr>
            <a:solidFill>
              <a:schemeClr val="accent2"/>
            </a:solidFill>
            <a:ln>
              <a:noFill/>
            </a:ln>
            <a:effectLst/>
          </c:spPr>
          <c:invertIfNegative val="0"/>
          <c:cat>
            <c:strRef>
              <c:f>'QualReview Mtg  Data 06May24'!$A$51:$A$56</c:f>
              <c:strCache>
                <c:ptCount val="6"/>
                <c:pt idx="0">
                  <c:v>&lt;2 wks</c:v>
                </c:pt>
                <c:pt idx="1">
                  <c:v>1-3 mo</c:v>
                </c:pt>
                <c:pt idx="2">
                  <c:v>2wks - 1 mo</c:v>
                </c:pt>
                <c:pt idx="3">
                  <c:v>3-6 mo</c:v>
                </c:pt>
                <c:pt idx="4">
                  <c:v>6-12 mo</c:v>
                </c:pt>
                <c:pt idx="5">
                  <c:v>&gt;12 mo</c:v>
                </c:pt>
              </c:strCache>
            </c:strRef>
          </c:cat>
          <c:val>
            <c:numRef>
              <c:f>'QualReview Mtg  Data 06May24'!$C$51:$C$56</c:f>
              <c:numCache>
                <c:formatCode>General</c:formatCode>
                <c:ptCount val="6"/>
                <c:pt idx="0">
                  <c:v>57</c:v>
                </c:pt>
                <c:pt idx="1">
                  <c:v>7</c:v>
                </c:pt>
                <c:pt idx="2">
                  <c:v>6</c:v>
                </c:pt>
                <c:pt idx="3">
                  <c:v>2</c:v>
                </c:pt>
                <c:pt idx="4">
                  <c:v>1</c:v>
                </c:pt>
                <c:pt idx="5">
                  <c:v>0</c:v>
                </c:pt>
              </c:numCache>
            </c:numRef>
          </c:val>
          <c:extLst>
            <c:ext xmlns:c16="http://schemas.microsoft.com/office/drawing/2014/chart" uri="{C3380CC4-5D6E-409C-BE32-E72D297353CC}">
              <c16:uniqueId val="{00000001-B5AE-4E9E-A835-C2248F67B309}"/>
            </c:ext>
          </c:extLst>
        </c:ser>
        <c:ser>
          <c:idx val="2"/>
          <c:order val="2"/>
          <c:tx>
            <c:strRef>
              <c:f>'QualReview Mtg  Data 06May24'!$D$50</c:f>
              <c:strCache>
                <c:ptCount val="1"/>
                <c:pt idx="0">
                  <c:v>C100R</c:v>
                </c:pt>
              </c:strCache>
            </c:strRef>
          </c:tx>
          <c:spPr>
            <a:solidFill>
              <a:schemeClr val="accent3"/>
            </a:solidFill>
            <a:ln>
              <a:noFill/>
            </a:ln>
            <a:effectLst/>
          </c:spPr>
          <c:invertIfNegative val="0"/>
          <c:cat>
            <c:strRef>
              <c:f>'QualReview Mtg  Data 06May24'!$A$51:$A$56</c:f>
              <c:strCache>
                <c:ptCount val="6"/>
                <c:pt idx="0">
                  <c:v>&lt;2 wks</c:v>
                </c:pt>
                <c:pt idx="1">
                  <c:v>1-3 mo</c:v>
                </c:pt>
                <c:pt idx="2">
                  <c:v>2wks - 1 mo</c:v>
                </c:pt>
                <c:pt idx="3">
                  <c:v>3-6 mo</c:v>
                </c:pt>
                <c:pt idx="4">
                  <c:v>6-12 mo</c:v>
                </c:pt>
                <c:pt idx="5">
                  <c:v>&gt;12 mo</c:v>
                </c:pt>
              </c:strCache>
            </c:strRef>
          </c:cat>
          <c:val>
            <c:numRef>
              <c:f>'QualReview Mtg  Data 06May24'!$D$51:$D$56</c:f>
              <c:numCache>
                <c:formatCode>General</c:formatCode>
                <c:ptCount val="6"/>
                <c:pt idx="0">
                  <c:v>47</c:v>
                </c:pt>
                <c:pt idx="1">
                  <c:v>37</c:v>
                </c:pt>
                <c:pt idx="2">
                  <c:v>24</c:v>
                </c:pt>
                <c:pt idx="3">
                  <c:v>20</c:v>
                </c:pt>
                <c:pt idx="4">
                  <c:v>7</c:v>
                </c:pt>
                <c:pt idx="5">
                  <c:v>11</c:v>
                </c:pt>
              </c:numCache>
            </c:numRef>
          </c:val>
          <c:extLst>
            <c:ext xmlns:c16="http://schemas.microsoft.com/office/drawing/2014/chart" uri="{C3380CC4-5D6E-409C-BE32-E72D297353CC}">
              <c16:uniqueId val="{00000002-B5AE-4E9E-A835-C2248F67B309}"/>
            </c:ext>
          </c:extLst>
        </c:ser>
        <c:ser>
          <c:idx val="3"/>
          <c:order val="3"/>
          <c:tx>
            <c:strRef>
              <c:f>'QualReview Mtg  Data 06May24'!$E$50</c:f>
              <c:strCache>
                <c:ptCount val="1"/>
                <c:pt idx="0">
                  <c:v>ER5C</c:v>
                </c:pt>
              </c:strCache>
            </c:strRef>
          </c:tx>
          <c:spPr>
            <a:solidFill>
              <a:schemeClr val="accent4"/>
            </a:solidFill>
            <a:ln>
              <a:noFill/>
            </a:ln>
            <a:effectLst/>
          </c:spPr>
          <c:invertIfNegative val="0"/>
          <c:cat>
            <c:strRef>
              <c:f>'QualReview Mtg  Data 06May24'!$A$51:$A$56</c:f>
              <c:strCache>
                <c:ptCount val="6"/>
                <c:pt idx="0">
                  <c:v>&lt;2 wks</c:v>
                </c:pt>
                <c:pt idx="1">
                  <c:v>1-3 mo</c:v>
                </c:pt>
                <c:pt idx="2">
                  <c:v>2wks - 1 mo</c:v>
                </c:pt>
                <c:pt idx="3">
                  <c:v>3-6 mo</c:v>
                </c:pt>
                <c:pt idx="4">
                  <c:v>6-12 mo</c:v>
                </c:pt>
                <c:pt idx="5">
                  <c:v>&gt;12 mo</c:v>
                </c:pt>
              </c:strCache>
            </c:strRef>
          </c:cat>
          <c:val>
            <c:numRef>
              <c:f>'QualReview Mtg  Data 06May24'!$E$51:$E$56</c:f>
              <c:numCache>
                <c:formatCode>General</c:formatCode>
                <c:ptCount val="6"/>
                <c:pt idx="0">
                  <c:v>274</c:v>
                </c:pt>
                <c:pt idx="1">
                  <c:v>166</c:v>
                </c:pt>
                <c:pt idx="2">
                  <c:v>83</c:v>
                </c:pt>
                <c:pt idx="3">
                  <c:v>81</c:v>
                </c:pt>
                <c:pt idx="4">
                  <c:v>95</c:v>
                </c:pt>
                <c:pt idx="5">
                  <c:v>90</c:v>
                </c:pt>
              </c:numCache>
            </c:numRef>
          </c:val>
          <c:extLst>
            <c:ext xmlns:c16="http://schemas.microsoft.com/office/drawing/2014/chart" uri="{C3380CC4-5D6E-409C-BE32-E72D297353CC}">
              <c16:uniqueId val="{00000003-B5AE-4E9E-A835-C2248F67B309}"/>
            </c:ext>
          </c:extLst>
        </c:ser>
        <c:ser>
          <c:idx val="4"/>
          <c:order val="4"/>
          <c:tx>
            <c:strRef>
              <c:f>'QualReview Mtg  Data 06May24'!$F$50</c:f>
              <c:strCache>
                <c:ptCount val="1"/>
                <c:pt idx="0">
                  <c:v>L2HE</c:v>
                </c:pt>
              </c:strCache>
            </c:strRef>
          </c:tx>
          <c:spPr>
            <a:solidFill>
              <a:schemeClr val="accent5"/>
            </a:solidFill>
            <a:ln>
              <a:noFill/>
            </a:ln>
            <a:effectLst/>
          </c:spPr>
          <c:invertIfNegative val="0"/>
          <c:cat>
            <c:strRef>
              <c:f>'QualReview Mtg  Data 06May24'!$A$51:$A$56</c:f>
              <c:strCache>
                <c:ptCount val="6"/>
                <c:pt idx="0">
                  <c:v>&lt;2 wks</c:v>
                </c:pt>
                <c:pt idx="1">
                  <c:v>1-3 mo</c:v>
                </c:pt>
                <c:pt idx="2">
                  <c:v>2wks - 1 mo</c:v>
                </c:pt>
                <c:pt idx="3">
                  <c:v>3-6 mo</c:v>
                </c:pt>
                <c:pt idx="4">
                  <c:v>6-12 mo</c:v>
                </c:pt>
                <c:pt idx="5">
                  <c:v>&gt;12 mo</c:v>
                </c:pt>
              </c:strCache>
            </c:strRef>
          </c:cat>
          <c:val>
            <c:numRef>
              <c:f>'QualReview Mtg  Data 06May24'!$F$51:$F$56</c:f>
              <c:numCache>
                <c:formatCode>General</c:formatCode>
                <c:ptCount val="6"/>
                <c:pt idx="0">
                  <c:v>289</c:v>
                </c:pt>
                <c:pt idx="1">
                  <c:v>125</c:v>
                </c:pt>
                <c:pt idx="2">
                  <c:v>48</c:v>
                </c:pt>
                <c:pt idx="3">
                  <c:v>60</c:v>
                </c:pt>
                <c:pt idx="4">
                  <c:v>40</c:v>
                </c:pt>
                <c:pt idx="5">
                  <c:v>13</c:v>
                </c:pt>
              </c:numCache>
            </c:numRef>
          </c:val>
          <c:extLst>
            <c:ext xmlns:c16="http://schemas.microsoft.com/office/drawing/2014/chart" uri="{C3380CC4-5D6E-409C-BE32-E72D297353CC}">
              <c16:uniqueId val="{00000004-B5AE-4E9E-A835-C2248F67B309}"/>
            </c:ext>
          </c:extLst>
        </c:ser>
        <c:ser>
          <c:idx val="5"/>
          <c:order val="5"/>
          <c:tx>
            <c:strRef>
              <c:f>'QualReview Mtg  Data 06May24'!$G$50</c:f>
              <c:strCache>
                <c:ptCount val="1"/>
                <c:pt idx="0">
                  <c:v>SNSPPU</c:v>
                </c:pt>
              </c:strCache>
            </c:strRef>
          </c:tx>
          <c:spPr>
            <a:solidFill>
              <a:schemeClr val="accent6"/>
            </a:solidFill>
            <a:ln>
              <a:noFill/>
            </a:ln>
            <a:effectLst/>
          </c:spPr>
          <c:invertIfNegative val="0"/>
          <c:cat>
            <c:strRef>
              <c:f>'QualReview Mtg  Data 06May24'!$A$51:$A$56</c:f>
              <c:strCache>
                <c:ptCount val="6"/>
                <c:pt idx="0">
                  <c:v>&lt;2 wks</c:v>
                </c:pt>
                <c:pt idx="1">
                  <c:v>1-3 mo</c:v>
                </c:pt>
                <c:pt idx="2">
                  <c:v>2wks - 1 mo</c:v>
                </c:pt>
                <c:pt idx="3">
                  <c:v>3-6 mo</c:v>
                </c:pt>
                <c:pt idx="4">
                  <c:v>6-12 mo</c:v>
                </c:pt>
                <c:pt idx="5">
                  <c:v>&gt;12 mo</c:v>
                </c:pt>
              </c:strCache>
            </c:strRef>
          </c:cat>
          <c:val>
            <c:numRef>
              <c:f>'QualReview Mtg  Data 06May24'!$G$51:$G$56</c:f>
              <c:numCache>
                <c:formatCode>General</c:formatCode>
                <c:ptCount val="6"/>
                <c:pt idx="0">
                  <c:v>265</c:v>
                </c:pt>
                <c:pt idx="1">
                  <c:v>194</c:v>
                </c:pt>
                <c:pt idx="2">
                  <c:v>140</c:v>
                </c:pt>
                <c:pt idx="3">
                  <c:v>54</c:v>
                </c:pt>
                <c:pt idx="4">
                  <c:v>25</c:v>
                </c:pt>
                <c:pt idx="5">
                  <c:v>2</c:v>
                </c:pt>
              </c:numCache>
            </c:numRef>
          </c:val>
          <c:extLst>
            <c:ext xmlns:c16="http://schemas.microsoft.com/office/drawing/2014/chart" uri="{C3380CC4-5D6E-409C-BE32-E72D297353CC}">
              <c16:uniqueId val="{00000005-B5AE-4E9E-A835-C2248F67B309}"/>
            </c:ext>
          </c:extLst>
        </c:ser>
        <c:ser>
          <c:idx val="6"/>
          <c:order val="6"/>
          <c:tx>
            <c:strRef>
              <c:f>'QualReview Mtg  Data 06May24'!$H$50</c:f>
              <c:strCache>
                <c:ptCount val="1"/>
                <c:pt idx="0">
                  <c:v>EICCRB</c:v>
                </c:pt>
              </c:strCache>
            </c:strRef>
          </c:tx>
          <c:spPr>
            <a:solidFill>
              <a:schemeClr val="accent1">
                <a:lumMod val="60000"/>
              </a:schemeClr>
            </a:solidFill>
            <a:ln>
              <a:noFill/>
            </a:ln>
            <a:effectLst/>
          </c:spPr>
          <c:invertIfNegative val="0"/>
          <c:cat>
            <c:strRef>
              <c:f>'QualReview Mtg  Data 06May24'!$A$51:$A$56</c:f>
              <c:strCache>
                <c:ptCount val="6"/>
                <c:pt idx="0">
                  <c:v>&lt;2 wks</c:v>
                </c:pt>
                <c:pt idx="1">
                  <c:v>1-3 mo</c:v>
                </c:pt>
                <c:pt idx="2">
                  <c:v>2wks - 1 mo</c:v>
                </c:pt>
                <c:pt idx="3">
                  <c:v>3-6 mo</c:v>
                </c:pt>
                <c:pt idx="4">
                  <c:v>6-12 mo</c:v>
                </c:pt>
                <c:pt idx="5">
                  <c:v>&gt;12 mo</c:v>
                </c:pt>
              </c:strCache>
            </c:strRef>
          </c:cat>
          <c:val>
            <c:numRef>
              <c:f>'QualReview Mtg  Data 06May24'!$H$51:$H$56</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6-B5AE-4E9E-A835-C2248F67B309}"/>
            </c:ext>
          </c:extLst>
        </c:ser>
        <c:ser>
          <c:idx val="7"/>
          <c:order val="7"/>
          <c:tx>
            <c:strRef>
              <c:f>'QualReview Mtg  Data 06May24'!$I$50</c:f>
              <c:strCache>
                <c:ptCount val="1"/>
                <c:pt idx="0">
                  <c:v>EICELL</c:v>
                </c:pt>
              </c:strCache>
            </c:strRef>
          </c:tx>
          <c:spPr>
            <a:solidFill>
              <a:schemeClr val="accent2">
                <a:lumMod val="60000"/>
              </a:schemeClr>
            </a:solidFill>
            <a:ln>
              <a:noFill/>
            </a:ln>
            <a:effectLst/>
          </c:spPr>
          <c:invertIfNegative val="0"/>
          <c:cat>
            <c:strRef>
              <c:f>'QualReview Mtg  Data 06May24'!$A$51:$A$56</c:f>
              <c:strCache>
                <c:ptCount val="6"/>
                <c:pt idx="0">
                  <c:v>&lt;2 wks</c:v>
                </c:pt>
                <c:pt idx="1">
                  <c:v>1-3 mo</c:v>
                </c:pt>
                <c:pt idx="2">
                  <c:v>2wks - 1 mo</c:v>
                </c:pt>
                <c:pt idx="3">
                  <c:v>3-6 mo</c:v>
                </c:pt>
                <c:pt idx="4">
                  <c:v>6-12 mo</c:v>
                </c:pt>
                <c:pt idx="5">
                  <c:v>&gt;12 mo</c:v>
                </c:pt>
              </c:strCache>
            </c:strRef>
          </c:cat>
          <c:val>
            <c:numRef>
              <c:f>'QualReview Mtg  Data 06May24'!$I$51:$I$56</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7-B5AE-4E9E-A835-C2248F67B309}"/>
            </c:ext>
          </c:extLst>
        </c:ser>
        <c:dLbls>
          <c:showLegendKey val="0"/>
          <c:showVal val="0"/>
          <c:showCatName val="0"/>
          <c:showSerName val="0"/>
          <c:showPercent val="0"/>
          <c:showBubbleSize val="0"/>
        </c:dLbls>
        <c:gapWidth val="150"/>
        <c:overlap val="100"/>
        <c:axId val="729526432"/>
        <c:axId val="347795584"/>
      </c:barChart>
      <c:catAx>
        <c:axId val="7295264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47795584"/>
        <c:crosses val="autoZero"/>
        <c:auto val="1"/>
        <c:lblAlgn val="ctr"/>
        <c:lblOffset val="100"/>
        <c:noMultiLvlLbl val="0"/>
      </c:catAx>
      <c:valAx>
        <c:axId val="3477955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2952643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NCR Dispositions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'QualReview Mtg  Data 06May24'!$B$32</c:f>
              <c:strCache>
                <c:ptCount val="1"/>
                <c:pt idx="0">
                  <c:v>AUPCAV</c:v>
                </c:pt>
              </c:strCache>
            </c:strRef>
          </c:tx>
          <c:spPr>
            <a:solidFill>
              <a:schemeClr val="accent1"/>
            </a:solidFill>
            <a:ln>
              <a:noFill/>
            </a:ln>
            <a:effectLst/>
          </c:spPr>
          <c:invertIfNegative val="0"/>
          <c:cat>
            <c:strRef>
              <c:f>'QualReview Mtg  Data 06May24'!$A$33:$A$43</c:f>
              <c:strCache>
                <c:ptCount val="11"/>
                <c:pt idx="0">
                  <c:v>UseAsIs</c:v>
                </c:pt>
                <c:pt idx="1">
                  <c:v>Hold Modify</c:v>
                </c:pt>
                <c:pt idx="2">
                  <c:v>Conforming</c:v>
                </c:pt>
                <c:pt idx="3">
                  <c:v>Return to Vendor</c:v>
                </c:pt>
                <c:pt idx="4">
                  <c:v>Hold Remeasure </c:v>
                </c:pt>
                <c:pt idx="5">
                  <c:v>Reject</c:v>
                </c:pt>
                <c:pt idx="6">
                  <c:v>Proceed </c:v>
                </c:pt>
                <c:pt idx="7">
                  <c:v>Modify</c:v>
                </c:pt>
                <c:pt idx="8">
                  <c:v>ReProcess </c:v>
                </c:pt>
                <c:pt idx="9">
                  <c:v>Proceed to Next WorkCenter</c:v>
                </c:pt>
                <c:pt idx="10">
                  <c:v>No Disposition </c:v>
                </c:pt>
              </c:strCache>
            </c:strRef>
          </c:cat>
          <c:val>
            <c:numRef>
              <c:f>'QualReview Mtg  Data 06May24'!$B$33:$B$43</c:f>
              <c:numCache>
                <c:formatCode>General</c:formatCode>
                <c:ptCount val="11"/>
                <c:pt idx="0">
                  <c:v>3</c:v>
                </c:pt>
                <c:pt idx="1">
                  <c:v>0</c:v>
                </c:pt>
                <c:pt idx="2">
                  <c:v>0</c:v>
                </c:pt>
                <c:pt idx="3">
                  <c:v>0</c:v>
                </c:pt>
                <c:pt idx="4">
                  <c:v>0</c:v>
                </c:pt>
                <c:pt idx="5">
                  <c:v>0</c:v>
                </c:pt>
                <c:pt idx="6">
                  <c:v>0</c:v>
                </c:pt>
                <c:pt idx="7">
                  <c:v>0</c:v>
                </c:pt>
                <c:pt idx="8">
                  <c:v>0</c:v>
                </c:pt>
                <c:pt idx="10">
                  <c:v>0</c:v>
                </c:pt>
              </c:numCache>
            </c:numRef>
          </c:val>
          <c:extLst>
            <c:ext xmlns:c16="http://schemas.microsoft.com/office/drawing/2014/chart" uri="{C3380CC4-5D6E-409C-BE32-E72D297353CC}">
              <c16:uniqueId val="{00000000-7302-43B8-BEFB-B75F0082E2C8}"/>
            </c:ext>
          </c:extLst>
        </c:ser>
        <c:ser>
          <c:idx val="1"/>
          <c:order val="1"/>
          <c:tx>
            <c:strRef>
              <c:f>'QualReview Mtg  Data 06May24'!$C$32</c:f>
              <c:strCache>
                <c:ptCount val="1"/>
                <c:pt idx="0">
                  <c:v>AUPPS</c:v>
                </c:pt>
              </c:strCache>
            </c:strRef>
          </c:tx>
          <c:spPr>
            <a:solidFill>
              <a:schemeClr val="accent2"/>
            </a:solidFill>
            <a:ln>
              <a:noFill/>
            </a:ln>
            <a:effectLst/>
          </c:spPr>
          <c:invertIfNegative val="0"/>
          <c:cat>
            <c:strRef>
              <c:f>'QualReview Mtg  Data 06May24'!$A$33:$A$43</c:f>
              <c:strCache>
                <c:ptCount val="11"/>
                <c:pt idx="0">
                  <c:v>UseAsIs</c:v>
                </c:pt>
                <c:pt idx="1">
                  <c:v>Hold Modify</c:v>
                </c:pt>
                <c:pt idx="2">
                  <c:v>Conforming</c:v>
                </c:pt>
                <c:pt idx="3">
                  <c:v>Return to Vendor</c:v>
                </c:pt>
                <c:pt idx="4">
                  <c:v>Hold Remeasure </c:v>
                </c:pt>
                <c:pt idx="5">
                  <c:v>Reject</c:v>
                </c:pt>
                <c:pt idx="6">
                  <c:v>Proceed </c:v>
                </c:pt>
                <c:pt idx="7">
                  <c:v>Modify</c:v>
                </c:pt>
                <c:pt idx="8">
                  <c:v>ReProcess </c:v>
                </c:pt>
                <c:pt idx="9">
                  <c:v>Proceed to Next WorkCenter</c:v>
                </c:pt>
                <c:pt idx="10">
                  <c:v>No Disposition </c:v>
                </c:pt>
              </c:strCache>
            </c:strRef>
          </c:cat>
          <c:val>
            <c:numRef>
              <c:f>'QualReview Mtg  Data 06May24'!$C$33:$C$43</c:f>
              <c:numCache>
                <c:formatCode>General</c:formatCode>
                <c:ptCount val="11"/>
                <c:pt idx="0">
                  <c:v>304</c:v>
                </c:pt>
                <c:pt idx="1">
                  <c:v>52</c:v>
                </c:pt>
                <c:pt idx="2">
                  <c:v>34</c:v>
                </c:pt>
                <c:pt idx="3">
                  <c:v>0</c:v>
                </c:pt>
                <c:pt idx="4">
                  <c:v>0</c:v>
                </c:pt>
                <c:pt idx="5">
                  <c:v>44</c:v>
                </c:pt>
                <c:pt idx="6">
                  <c:v>0</c:v>
                </c:pt>
                <c:pt idx="7">
                  <c:v>0</c:v>
                </c:pt>
                <c:pt idx="8">
                  <c:v>0</c:v>
                </c:pt>
                <c:pt idx="9">
                  <c:v>0</c:v>
                </c:pt>
                <c:pt idx="10">
                  <c:v>0</c:v>
                </c:pt>
              </c:numCache>
            </c:numRef>
          </c:val>
          <c:extLst>
            <c:ext xmlns:c16="http://schemas.microsoft.com/office/drawing/2014/chart" uri="{C3380CC4-5D6E-409C-BE32-E72D297353CC}">
              <c16:uniqueId val="{00000001-7302-43B8-BEFB-B75F0082E2C8}"/>
            </c:ext>
          </c:extLst>
        </c:ser>
        <c:ser>
          <c:idx val="2"/>
          <c:order val="2"/>
          <c:tx>
            <c:strRef>
              <c:f>'QualReview Mtg  Data 06May24'!$D$32</c:f>
              <c:strCache>
                <c:ptCount val="1"/>
                <c:pt idx="0">
                  <c:v>C100R</c:v>
                </c:pt>
              </c:strCache>
            </c:strRef>
          </c:tx>
          <c:spPr>
            <a:solidFill>
              <a:schemeClr val="accent3"/>
            </a:solidFill>
            <a:ln>
              <a:noFill/>
            </a:ln>
            <a:effectLst/>
          </c:spPr>
          <c:invertIfNegative val="0"/>
          <c:cat>
            <c:strRef>
              <c:f>'QualReview Mtg  Data 06May24'!$A$33:$A$43</c:f>
              <c:strCache>
                <c:ptCount val="11"/>
                <c:pt idx="0">
                  <c:v>UseAsIs</c:v>
                </c:pt>
                <c:pt idx="1">
                  <c:v>Hold Modify</c:v>
                </c:pt>
                <c:pt idx="2">
                  <c:v>Conforming</c:v>
                </c:pt>
                <c:pt idx="3">
                  <c:v>Return to Vendor</c:v>
                </c:pt>
                <c:pt idx="4">
                  <c:v>Hold Remeasure </c:v>
                </c:pt>
                <c:pt idx="5">
                  <c:v>Reject</c:v>
                </c:pt>
                <c:pt idx="6">
                  <c:v>Proceed </c:v>
                </c:pt>
                <c:pt idx="7">
                  <c:v>Modify</c:v>
                </c:pt>
                <c:pt idx="8">
                  <c:v>ReProcess </c:v>
                </c:pt>
                <c:pt idx="9">
                  <c:v>Proceed to Next WorkCenter</c:v>
                </c:pt>
                <c:pt idx="10">
                  <c:v>No Disposition </c:v>
                </c:pt>
              </c:strCache>
            </c:strRef>
          </c:cat>
          <c:val>
            <c:numRef>
              <c:f>'QualReview Mtg  Data 06May24'!$D$33:$D$43</c:f>
              <c:numCache>
                <c:formatCode>General</c:formatCode>
                <c:ptCount val="11"/>
                <c:pt idx="0">
                  <c:v>158</c:v>
                </c:pt>
                <c:pt idx="1">
                  <c:v>57</c:v>
                </c:pt>
                <c:pt idx="2">
                  <c:v>33</c:v>
                </c:pt>
                <c:pt idx="3">
                  <c:v>0</c:v>
                </c:pt>
                <c:pt idx="4">
                  <c:v>7</c:v>
                </c:pt>
                <c:pt idx="5">
                  <c:v>2</c:v>
                </c:pt>
                <c:pt idx="6">
                  <c:v>0</c:v>
                </c:pt>
                <c:pt idx="7">
                  <c:v>0</c:v>
                </c:pt>
                <c:pt idx="8">
                  <c:v>0</c:v>
                </c:pt>
                <c:pt idx="9">
                  <c:v>0</c:v>
                </c:pt>
                <c:pt idx="10">
                  <c:v>0</c:v>
                </c:pt>
              </c:numCache>
            </c:numRef>
          </c:val>
          <c:extLst>
            <c:ext xmlns:c16="http://schemas.microsoft.com/office/drawing/2014/chart" uri="{C3380CC4-5D6E-409C-BE32-E72D297353CC}">
              <c16:uniqueId val="{00000002-7302-43B8-BEFB-B75F0082E2C8}"/>
            </c:ext>
          </c:extLst>
        </c:ser>
        <c:ser>
          <c:idx val="3"/>
          <c:order val="3"/>
          <c:tx>
            <c:strRef>
              <c:f>'QualReview Mtg  Data 06May24'!$E$32</c:f>
              <c:strCache>
                <c:ptCount val="1"/>
                <c:pt idx="0">
                  <c:v>ER5C</c:v>
                </c:pt>
              </c:strCache>
            </c:strRef>
          </c:tx>
          <c:spPr>
            <a:solidFill>
              <a:schemeClr val="accent4"/>
            </a:solidFill>
            <a:ln>
              <a:noFill/>
            </a:ln>
            <a:effectLst/>
          </c:spPr>
          <c:invertIfNegative val="0"/>
          <c:cat>
            <c:strRef>
              <c:f>'QualReview Mtg  Data 06May24'!$A$33:$A$43</c:f>
              <c:strCache>
                <c:ptCount val="11"/>
                <c:pt idx="0">
                  <c:v>UseAsIs</c:v>
                </c:pt>
                <c:pt idx="1">
                  <c:v>Hold Modify</c:v>
                </c:pt>
                <c:pt idx="2">
                  <c:v>Conforming</c:v>
                </c:pt>
                <c:pt idx="3">
                  <c:v>Return to Vendor</c:v>
                </c:pt>
                <c:pt idx="4">
                  <c:v>Hold Remeasure </c:v>
                </c:pt>
                <c:pt idx="5">
                  <c:v>Reject</c:v>
                </c:pt>
                <c:pt idx="6">
                  <c:v>Proceed </c:v>
                </c:pt>
                <c:pt idx="7">
                  <c:v>Modify</c:v>
                </c:pt>
                <c:pt idx="8">
                  <c:v>ReProcess </c:v>
                </c:pt>
                <c:pt idx="9">
                  <c:v>Proceed to Next WorkCenter</c:v>
                </c:pt>
                <c:pt idx="10">
                  <c:v>No Disposition </c:v>
                </c:pt>
              </c:strCache>
            </c:strRef>
          </c:cat>
          <c:val>
            <c:numRef>
              <c:f>'QualReview Mtg  Data 06May24'!$E$33:$E$43</c:f>
              <c:numCache>
                <c:formatCode>General</c:formatCode>
                <c:ptCount val="11"/>
                <c:pt idx="0">
                  <c:v>1200</c:v>
                </c:pt>
                <c:pt idx="1">
                  <c:v>186</c:v>
                </c:pt>
                <c:pt idx="2">
                  <c:v>28</c:v>
                </c:pt>
                <c:pt idx="3">
                  <c:v>3</c:v>
                </c:pt>
                <c:pt idx="4">
                  <c:v>29</c:v>
                </c:pt>
                <c:pt idx="5">
                  <c:v>13</c:v>
                </c:pt>
                <c:pt idx="6">
                  <c:v>5</c:v>
                </c:pt>
                <c:pt idx="7">
                  <c:v>4</c:v>
                </c:pt>
                <c:pt idx="8">
                  <c:v>2</c:v>
                </c:pt>
                <c:pt idx="9">
                  <c:v>2</c:v>
                </c:pt>
              </c:numCache>
            </c:numRef>
          </c:val>
          <c:extLst>
            <c:ext xmlns:c16="http://schemas.microsoft.com/office/drawing/2014/chart" uri="{C3380CC4-5D6E-409C-BE32-E72D297353CC}">
              <c16:uniqueId val="{00000003-7302-43B8-BEFB-B75F0082E2C8}"/>
            </c:ext>
          </c:extLst>
        </c:ser>
        <c:ser>
          <c:idx val="4"/>
          <c:order val="4"/>
          <c:tx>
            <c:strRef>
              <c:f>'QualReview Mtg  Data 06May24'!$F$32</c:f>
              <c:strCache>
                <c:ptCount val="1"/>
                <c:pt idx="0">
                  <c:v>L2HE</c:v>
                </c:pt>
              </c:strCache>
            </c:strRef>
          </c:tx>
          <c:spPr>
            <a:solidFill>
              <a:schemeClr val="accent5"/>
            </a:solidFill>
            <a:ln>
              <a:noFill/>
            </a:ln>
            <a:effectLst/>
          </c:spPr>
          <c:invertIfNegative val="0"/>
          <c:cat>
            <c:strRef>
              <c:f>'QualReview Mtg  Data 06May24'!$A$33:$A$43</c:f>
              <c:strCache>
                <c:ptCount val="11"/>
                <c:pt idx="0">
                  <c:v>UseAsIs</c:v>
                </c:pt>
                <c:pt idx="1">
                  <c:v>Hold Modify</c:v>
                </c:pt>
                <c:pt idx="2">
                  <c:v>Conforming</c:v>
                </c:pt>
                <c:pt idx="3">
                  <c:v>Return to Vendor</c:v>
                </c:pt>
                <c:pt idx="4">
                  <c:v>Hold Remeasure </c:v>
                </c:pt>
                <c:pt idx="5">
                  <c:v>Reject</c:v>
                </c:pt>
                <c:pt idx="6">
                  <c:v>Proceed </c:v>
                </c:pt>
                <c:pt idx="7">
                  <c:v>Modify</c:v>
                </c:pt>
                <c:pt idx="8">
                  <c:v>ReProcess </c:v>
                </c:pt>
                <c:pt idx="9">
                  <c:v>Proceed to Next WorkCenter</c:v>
                </c:pt>
                <c:pt idx="10">
                  <c:v>No Disposition </c:v>
                </c:pt>
              </c:strCache>
            </c:strRef>
          </c:cat>
          <c:val>
            <c:numRef>
              <c:f>'QualReview Mtg  Data 06May24'!$F$33:$F$43</c:f>
              <c:numCache>
                <c:formatCode>General</c:formatCode>
                <c:ptCount val="11"/>
                <c:pt idx="0">
                  <c:v>432</c:v>
                </c:pt>
                <c:pt idx="1">
                  <c:v>245</c:v>
                </c:pt>
                <c:pt idx="2">
                  <c:v>210</c:v>
                </c:pt>
                <c:pt idx="3">
                  <c:v>205</c:v>
                </c:pt>
                <c:pt idx="4">
                  <c:v>93</c:v>
                </c:pt>
                <c:pt idx="5">
                  <c:v>77</c:v>
                </c:pt>
                <c:pt idx="6">
                  <c:v>0</c:v>
                </c:pt>
                <c:pt idx="7">
                  <c:v>0</c:v>
                </c:pt>
                <c:pt idx="8">
                  <c:v>0</c:v>
                </c:pt>
                <c:pt idx="9">
                  <c:v>0</c:v>
                </c:pt>
              </c:numCache>
            </c:numRef>
          </c:val>
          <c:extLst>
            <c:ext xmlns:c16="http://schemas.microsoft.com/office/drawing/2014/chart" uri="{C3380CC4-5D6E-409C-BE32-E72D297353CC}">
              <c16:uniqueId val="{00000004-7302-43B8-BEFB-B75F0082E2C8}"/>
            </c:ext>
          </c:extLst>
        </c:ser>
        <c:ser>
          <c:idx val="5"/>
          <c:order val="5"/>
          <c:tx>
            <c:strRef>
              <c:f>'QualReview Mtg  Data 06May24'!$G$32</c:f>
              <c:strCache>
                <c:ptCount val="1"/>
                <c:pt idx="0">
                  <c:v>SNSPPU</c:v>
                </c:pt>
              </c:strCache>
            </c:strRef>
          </c:tx>
          <c:spPr>
            <a:solidFill>
              <a:schemeClr val="accent6"/>
            </a:solidFill>
            <a:ln>
              <a:noFill/>
            </a:ln>
            <a:effectLst/>
          </c:spPr>
          <c:invertIfNegative val="0"/>
          <c:cat>
            <c:strRef>
              <c:f>'QualReview Mtg  Data 06May24'!$A$33:$A$43</c:f>
              <c:strCache>
                <c:ptCount val="11"/>
                <c:pt idx="0">
                  <c:v>UseAsIs</c:v>
                </c:pt>
                <c:pt idx="1">
                  <c:v>Hold Modify</c:v>
                </c:pt>
                <c:pt idx="2">
                  <c:v>Conforming</c:v>
                </c:pt>
                <c:pt idx="3">
                  <c:v>Return to Vendor</c:v>
                </c:pt>
                <c:pt idx="4">
                  <c:v>Hold Remeasure </c:v>
                </c:pt>
                <c:pt idx="5">
                  <c:v>Reject</c:v>
                </c:pt>
                <c:pt idx="6">
                  <c:v>Proceed </c:v>
                </c:pt>
                <c:pt idx="7">
                  <c:v>Modify</c:v>
                </c:pt>
                <c:pt idx="8">
                  <c:v>ReProcess </c:v>
                </c:pt>
                <c:pt idx="9">
                  <c:v>Proceed to Next WorkCenter</c:v>
                </c:pt>
                <c:pt idx="10">
                  <c:v>No Disposition </c:v>
                </c:pt>
              </c:strCache>
            </c:strRef>
          </c:cat>
          <c:val>
            <c:numRef>
              <c:f>'QualReview Mtg  Data 06May24'!$G$33:$G$43</c:f>
              <c:numCache>
                <c:formatCode>General</c:formatCode>
                <c:ptCount val="11"/>
                <c:pt idx="0">
                  <c:v>1222</c:v>
                </c:pt>
                <c:pt idx="1">
                  <c:v>462</c:v>
                </c:pt>
                <c:pt idx="2">
                  <c:v>153</c:v>
                </c:pt>
                <c:pt idx="3">
                  <c:v>92</c:v>
                </c:pt>
                <c:pt idx="4">
                  <c:v>65</c:v>
                </c:pt>
                <c:pt idx="5">
                  <c:v>26</c:v>
                </c:pt>
                <c:pt idx="6">
                  <c:v>0</c:v>
                </c:pt>
                <c:pt idx="7">
                  <c:v>0</c:v>
                </c:pt>
                <c:pt idx="8">
                  <c:v>0</c:v>
                </c:pt>
                <c:pt idx="9">
                  <c:v>0</c:v>
                </c:pt>
              </c:numCache>
            </c:numRef>
          </c:val>
          <c:extLst>
            <c:ext xmlns:c16="http://schemas.microsoft.com/office/drawing/2014/chart" uri="{C3380CC4-5D6E-409C-BE32-E72D297353CC}">
              <c16:uniqueId val="{00000005-7302-43B8-BEFB-B75F0082E2C8}"/>
            </c:ext>
          </c:extLst>
        </c:ser>
        <c:ser>
          <c:idx val="6"/>
          <c:order val="6"/>
          <c:tx>
            <c:strRef>
              <c:f>'QualReview Mtg  Data 06May24'!$H$32</c:f>
              <c:strCache>
                <c:ptCount val="1"/>
                <c:pt idx="0">
                  <c:v>EICCRB</c:v>
                </c:pt>
              </c:strCache>
            </c:strRef>
          </c:tx>
          <c:spPr>
            <a:solidFill>
              <a:schemeClr val="accent1">
                <a:lumMod val="60000"/>
              </a:schemeClr>
            </a:solidFill>
            <a:ln>
              <a:noFill/>
            </a:ln>
            <a:effectLst/>
          </c:spPr>
          <c:invertIfNegative val="0"/>
          <c:cat>
            <c:strRef>
              <c:f>'QualReview Mtg  Data 06May24'!$A$33:$A$43</c:f>
              <c:strCache>
                <c:ptCount val="11"/>
                <c:pt idx="0">
                  <c:v>UseAsIs</c:v>
                </c:pt>
                <c:pt idx="1">
                  <c:v>Hold Modify</c:v>
                </c:pt>
                <c:pt idx="2">
                  <c:v>Conforming</c:v>
                </c:pt>
                <c:pt idx="3">
                  <c:v>Return to Vendor</c:v>
                </c:pt>
                <c:pt idx="4">
                  <c:v>Hold Remeasure </c:v>
                </c:pt>
                <c:pt idx="5">
                  <c:v>Reject</c:v>
                </c:pt>
                <c:pt idx="6">
                  <c:v>Proceed </c:v>
                </c:pt>
                <c:pt idx="7">
                  <c:v>Modify</c:v>
                </c:pt>
                <c:pt idx="8">
                  <c:v>ReProcess </c:v>
                </c:pt>
                <c:pt idx="9">
                  <c:v>Proceed to Next WorkCenter</c:v>
                </c:pt>
                <c:pt idx="10">
                  <c:v>No Disposition </c:v>
                </c:pt>
              </c:strCache>
            </c:strRef>
          </c:cat>
          <c:val>
            <c:numRef>
              <c:f>'QualReview Mtg  Data 06May24'!$H$33:$H$43</c:f>
              <c:numCache>
                <c:formatCode>General</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7302-43B8-BEFB-B75F0082E2C8}"/>
            </c:ext>
          </c:extLst>
        </c:ser>
        <c:ser>
          <c:idx val="7"/>
          <c:order val="7"/>
          <c:tx>
            <c:strRef>
              <c:f>'QualReview Mtg  Data 06May24'!$I$32</c:f>
              <c:strCache>
                <c:ptCount val="1"/>
                <c:pt idx="0">
                  <c:v>EICELL</c:v>
                </c:pt>
              </c:strCache>
            </c:strRef>
          </c:tx>
          <c:spPr>
            <a:solidFill>
              <a:schemeClr val="accent2">
                <a:lumMod val="60000"/>
              </a:schemeClr>
            </a:solidFill>
            <a:ln>
              <a:noFill/>
            </a:ln>
            <a:effectLst/>
          </c:spPr>
          <c:invertIfNegative val="0"/>
          <c:cat>
            <c:strRef>
              <c:f>'QualReview Mtg  Data 06May24'!$A$33:$A$43</c:f>
              <c:strCache>
                <c:ptCount val="11"/>
                <c:pt idx="0">
                  <c:v>UseAsIs</c:v>
                </c:pt>
                <c:pt idx="1">
                  <c:v>Hold Modify</c:v>
                </c:pt>
                <c:pt idx="2">
                  <c:v>Conforming</c:v>
                </c:pt>
                <c:pt idx="3">
                  <c:v>Return to Vendor</c:v>
                </c:pt>
                <c:pt idx="4">
                  <c:v>Hold Remeasure </c:v>
                </c:pt>
                <c:pt idx="5">
                  <c:v>Reject</c:v>
                </c:pt>
                <c:pt idx="6">
                  <c:v>Proceed </c:v>
                </c:pt>
                <c:pt idx="7">
                  <c:v>Modify</c:v>
                </c:pt>
                <c:pt idx="8">
                  <c:v>ReProcess </c:v>
                </c:pt>
                <c:pt idx="9">
                  <c:v>Proceed to Next WorkCenter</c:v>
                </c:pt>
                <c:pt idx="10">
                  <c:v>No Disposition </c:v>
                </c:pt>
              </c:strCache>
            </c:strRef>
          </c:cat>
          <c:val>
            <c:numRef>
              <c:f>'QualReview Mtg  Data 06May24'!$I$33:$I$43</c:f>
              <c:numCache>
                <c:formatCode>General</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7-7302-43B8-BEFB-B75F0082E2C8}"/>
            </c:ext>
          </c:extLst>
        </c:ser>
        <c:dLbls>
          <c:showLegendKey val="0"/>
          <c:showVal val="0"/>
          <c:showCatName val="0"/>
          <c:showSerName val="0"/>
          <c:showPercent val="0"/>
          <c:showBubbleSize val="0"/>
        </c:dLbls>
        <c:gapWidth val="150"/>
        <c:overlap val="100"/>
        <c:axId val="726022960"/>
        <c:axId val="467028272"/>
      </c:barChart>
      <c:catAx>
        <c:axId val="7260229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67028272"/>
        <c:crosses val="autoZero"/>
        <c:auto val="1"/>
        <c:lblAlgn val="ctr"/>
        <c:lblOffset val="100"/>
        <c:noMultiLvlLbl val="0"/>
      </c:catAx>
      <c:valAx>
        <c:axId val="46702827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260229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SRFOPS NCR Initial &amp; Final</a:t>
            </a:r>
            <a:r>
              <a:rPr lang="en-US" baseline="0"/>
              <a:t> Disposition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'QualReview Mtg  Data 09May25'!$C$34</c:f>
              <c:strCache>
                <c:ptCount val="1"/>
                <c:pt idx="0">
                  <c:v>AUPPS</c:v>
                </c:pt>
              </c:strCache>
            </c:strRef>
          </c:tx>
          <c:spPr>
            <a:solidFill>
              <a:schemeClr val="accent1"/>
            </a:solidFill>
            <a:ln>
              <a:noFill/>
            </a:ln>
            <a:effectLst/>
          </c:spPr>
          <c:invertIfNegative val="0"/>
          <c:cat>
            <c:strRef>
              <c:f>'QualReview Mtg  Data 09May25'!$A$35:$A$40</c:f>
              <c:strCache>
                <c:ptCount val="6"/>
                <c:pt idx="0">
                  <c:v>UseAsIs</c:v>
                </c:pt>
                <c:pt idx="1">
                  <c:v>Conforming</c:v>
                </c:pt>
                <c:pt idx="2">
                  <c:v>Return to Vendor</c:v>
                </c:pt>
                <c:pt idx="3">
                  <c:v>Reject</c:v>
                </c:pt>
                <c:pt idx="4">
                  <c:v>Hold Modify</c:v>
                </c:pt>
                <c:pt idx="5">
                  <c:v>Hold Remeasure </c:v>
                </c:pt>
              </c:strCache>
            </c:strRef>
          </c:cat>
          <c:val>
            <c:numRef>
              <c:f>'QualReview Mtg  Data 09May25'!$C$35:$C$40</c:f>
              <c:numCache>
                <c:formatCode>General</c:formatCode>
                <c:ptCount val="6"/>
              </c:numCache>
            </c:numRef>
          </c:val>
          <c:extLst>
            <c:ext xmlns:c16="http://schemas.microsoft.com/office/drawing/2014/chart" uri="{C3380CC4-5D6E-409C-BE32-E72D297353CC}">
              <c16:uniqueId val="{00000000-A4A3-4C19-8BF3-29A30E0B5C68}"/>
            </c:ext>
          </c:extLst>
        </c:ser>
        <c:ser>
          <c:idx val="1"/>
          <c:order val="1"/>
          <c:tx>
            <c:strRef>
              <c:f>'QualReview Mtg  Data 09May25'!$D$34</c:f>
              <c:strCache>
                <c:ptCount val="1"/>
                <c:pt idx="0">
                  <c:v>C100R</c:v>
                </c:pt>
              </c:strCache>
            </c:strRef>
          </c:tx>
          <c:spPr>
            <a:solidFill>
              <a:schemeClr val="accent2"/>
            </a:solidFill>
            <a:ln>
              <a:noFill/>
            </a:ln>
            <a:effectLst/>
          </c:spPr>
          <c:invertIfNegative val="0"/>
          <c:cat>
            <c:strRef>
              <c:f>'QualReview Mtg  Data 09May25'!$A$35:$A$40</c:f>
              <c:strCache>
                <c:ptCount val="6"/>
                <c:pt idx="0">
                  <c:v>UseAsIs</c:v>
                </c:pt>
                <c:pt idx="1">
                  <c:v>Conforming</c:v>
                </c:pt>
                <c:pt idx="2">
                  <c:v>Return to Vendor</c:v>
                </c:pt>
                <c:pt idx="3">
                  <c:v>Reject</c:v>
                </c:pt>
                <c:pt idx="4">
                  <c:v>Hold Modify</c:v>
                </c:pt>
                <c:pt idx="5">
                  <c:v>Hold Remeasure </c:v>
                </c:pt>
              </c:strCache>
            </c:strRef>
          </c:cat>
          <c:val>
            <c:numRef>
              <c:f>'QualReview Mtg  Data 09May25'!$D$35:$D$40</c:f>
              <c:numCache>
                <c:formatCode>General</c:formatCode>
                <c:ptCount val="6"/>
              </c:numCache>
            </c:numRef>
          </c:val>
          <c:extLst>
            <c:ext xmlns:c16="http://schemas.microsoft.com/office/drawing/2014/chart" uri="{C3380CC4-5D6E-409C-BE32-E72D297353CC}">
              <c16:uniqueId val="{00000001-A4A3-4C19-8BF3-29A30E0B5C68}"/>
            </c:ext>
          </c:extLst>
        </c:ser>
        <c:ser>
          <c:idx val="2"/>
          <c:order val="2"/>
          <c:tx>
            <c:strRef>
              <c:f>'QualReview Mtg  Data 09May25'!$E$34</c:f>
              <c:strCache>
                <c:ptCount val="1"/>
                <c:pt idx="0">
                  <c:v>ER5C</c:v>
                </c:pt>
              </c:strCache>
            </c:strRef>
          </c:tx>
          <c:spPr>
            <a:solidFill>
              <a:schemeClr val="accent3"/>
            </a:solidFill>
            <a:ln>
              <a:noFill/>
            </a:ln>
            <a:effectLst/>
          </c:spPr>
          <c:invertIfNegative val="0"/>
          <c:cat>
            <c:strRef>
              <c:f>'QualReview Mtg  Data 09May25'!$A$35:$A$40</c:f>
              <c:strCache>
                <c:ptCount val="6"/>
                <c:pt idx="0">
                  <c:v>UseAsIs</c:v>
                </c:pt>
                <c:pt idx="1">
                  <c:v>Conforming</c:v>
                </c:pt>
                <c:pt idx="2">
                  <c:v>Return to Vendor</c:v>
                </c:pt>
                <c:pt idx="3">
                  <c:v>Reject</c:v>
                </c:pt>
                <c:pt idx="4">
                  <c:v>Hold Modify</c:v>
                </c:pt>
                <c:pt idx="5">
                  <c:v>Hold Remeasure </c:v>
                </c:pt>
              </c:strCache>
            </c:strRef>
          </c:cat>
          <c:val>
            <c:numRef>
              <c:f>'QualReview Mtg  Data 09May25'!$E$35:$E$40</c:f>
              <c:numCache>
                <c:formatCode>General</c:formatCode>
                <c:ptCount val="6"/>
              </c:numCache>
            </c:numRef>
          </c:val>
          <c:extLst>
            <c:ext xmlns:c16="http://schemas.microsoft.com/office/drawing/2014/chart" uri="{C3380CC4-5D6E-409C-BE32-E72D297353CC}">
              <c16:uniqueId val="{00000002-A4A3-4C19-8BF3-29A30E0B5C68}"/>
            </c:ext>
          </c:extLst>
        </c:ser>
        <c:ser>
          <c:idx val="3"/>
          <c:order val="3"/>
          <c:tx>
            <c:strRef>
              <c:f>'QualReview Mtg  Data 09May25'!$F$34</c:f>
              <c:strCache>
                <c:ptCount val="1"/>
                <c:pt idx="0">
                  <c:v>L2HE</c:v>
                </c:pt>
              </c:strCache>
            </c:strRef>
          </c:tx>
          <c:spPr>
            <a:solidFill>
              <a:schemeClr val="accent4"/>
            </a:solidFill>
            <a:ln>
              <a:noFill/>
            </a:ln>
            <a:effectLst/>
          </c:spPr>
          <c:invertIfNegative val="0"/>
          <c:cat>
            <c:strRef>
              <c:f>'QualReview Mtg  Data 09May25'!$A$35:$A$40</c:f>
              <c:strCache>
                <c:ptCount val="6"/>
                <c:pt idx="0">
                  <c:v>UseAsIs</c:v>
                </c:pt>
                <c:pt idx="1">
                  <c:v>Conforming</c:v>
                </c:pt>
                <c:pt idx="2">
                  <c:v>Return to Vendor</c:v>
                </c:pt>
                <c:pt idx="3">
                  <c:v>Reject</c:v>
                </c:pt>
                <c:pt idx="4">
                  <c:v>Hold Modify</c:v>
                </c:pt>
                <c:pt idx="5">
                  <c:v>Hold Remeasure </c:v>
                </c:pt>
              </c:strCache>
            </c:strRef>
          </c:cat>
          <c:val>
            <c:numRef>
              <c:f>'QualReview Mtg  Data 09May25'!$F$35:$F$40</c:f>
              <c:numCache>
                <c:formatCode>General</c:formatCode>
                <c:ptCount val="6"/>
              </c:numCache>
            </c:numRef>
          </c:val>
          <c:extLst>
            <c:ext xmlns:c16="http://schemas.microsoft.com/office/drawing/2014/chart" uri="{C3380CC4-5D6E-409C-BE32-E72D297353CC}">
              <c16:uniqueId val="{00000003-A4A3-4C19-8BF3-29A30E0B5C68}"/>
            </c:ext>
          </c:extLst>
        </c:ser>
        <c:ser>
          <c:idx val="4"/>
          <c:order val="4"/>
          <c:tx>
            <c:strRef>
              <c:f>'QualReview Mtg  Data 09May25'!$G$34</c:f>
              <c:strCache>
                <c:ptCount val="1"/>
                <c:pt idx="0">
                  <c:v>SNSPPU</c:v>
                </c:pt>
              </c:strCache>
            </c:strRef>
          </c:tx>
          <c:spPr>
            <a:solidFill>
              <a:schemeClr val="accent5"/>
            </a:solidFill>
            <a:ln>
              <a:noFill/>
            </a:ln>
            <a:effectLst/>
          </c:spPr>
          <c:invertIfNegative val="0"/>
          <c:cat>
            <c:strRef>
              <c:f>'QualReview Mtg  Data 09May25'!$A$35:$A$40</c:f>
              <c:strCache>
                <c:ptCount val="6"/>
                <c:pt idx="0">
                  <c:v>UseAsIs</c:v>
                </c:pt>
                <c:pt idx="1">
                  <c:v>Conforming</c:v>
                </c:pt>
                <c:pt idx="2">
                  <c:v>Return to Vendor</c:v>
                </c:pt>
                <c:pt idx="3">
                  <c:v>Reject</c:v>
                </c:pt>
                <c:pt idx="4">
                  <c:v>Hold Modify</c:v>
                </c:pt>
                <c:pt idx="5">
                  <c:v>Hold Remeasure </c:v>
                </c:pt>
              </c:strCache>
            </c:strRef>
          </c:cat>
          <c:val>
            <c:numRef>
              <c:f>'QualReview Mtg  Data 09May25'!$G$35:$G$40</c:f>
              <c:numCache>
                <c:formatCode>General</c:formatCode>
                <c:ptCount val="6"/>
              </c:numCache>
            </c:numRef>
          </c:val>
          <c:extLst>
            <c:ext xmlns:c16="http://schemas.microsoft.com/office/drawing/2014/chart" uri="{C3380CC4-5D6E-409C-BE32-E72D297353CC}">
              <c16:uniqueId val="{00000004-A4A3-4C19-8BF3-29A30E0B5C68}"/>
            </c:ext>
          </c:extLst>
        </c:ser>
        <c:dLbls>
          <c:showLegendKey val="0"/>
          <c:showVal val="0"/>
          <c:showCatName val="0"/>
          <c:showSerName val="0"/>
          <c:showPercent val="0"/>
          <c:showBubbleSize val="0"/>
        </c:dLbls>
        <c:gapWidth val="150"/>
        <c:overlap val="100"/>
        <c:axId val="398302016"/>
        <c:axId val="398295456"/>
      </c:barChart>
      <c:catAx>
        <c:axId val="398302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8295456"/>
        <c:crosses val="autoZero"/>
        <c:auto val="1"/>
        <c:lblAlgn val="ctr"/>
        <c:lblOffset val="100"/>
        <c:noMultiLvlLbl val="0"/>
      </c:catAx>
      <c:valAx>
        <c:axId val="39829545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830201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SRF Ops NCR Category</a:t>
            </a:r>
            <a:r>
              <a:rPr lang="en-US" baseline="0"/>
              <a:t> Pareto </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'QualReview Mtg  Data 06May24'!$B$4</c:f>
              <c:strCache>
                <c:ptCount val="1"/>
                <c:pt idx="0">
                  <c:v>AUPCAV</c:v>
                </c:pt>
              </c:strCache>
            </c:strRef>
          </c:tx>
          <c:spPr>
            <a:solidFill>
              <a:schemeClr val="accent1"/>
            </a:solidFill>
            <a:ln>
              <a:noFill/>
            </a:ln>
            <a:effectLst/>
          </c:spPr>
          <c:invertIfNegative val="0"/>
          <c:cat>
            <c:strRef>
              <c:f>'QualReview Mtg  Data 06May24'!$A$5:$A$26</c:f>
              <c:strCache>
                <c:ptCount val="22"/>
                <c:pt idx="0">
                  <c:v>Dimensional</c:v>
                </c:pt>
                <c:pt idx="1">
                  <c:v>Other</c:v>
                </c:pt>
                <c:pt idx="2">
                  <c:v>Scratches</c:v>
                </c:pt>
                <c:pt idx="3">
                  <c:v>Dings</c:v>
                </c:pt>
                <c:pt idx="4">
                  <c:v>RFTestFailure</c:v>
                </c:pt>
                <c:pt idx="5">
                  <c:v>VTARFPerformance</c:v>
                </c:pt>
                <c:pt idx="6">
                  <c:v>Roughness</c:v>
                </c:pt>
                <c:pt idx="7">
                  <c:v>Stains</c:v>
                </c:pt>
                <c:pt idx="8">
                  <c:v>Plating</c:v>
                </c:pt>
                <c:pt idx="9">
                  <c:v>CMTRFPerformance</c:v>
                </c:pt>
                <c:pt idx="10">
                  <c:v>Vacuum</c:v>
                </c:pt>
                <c:pt idx="11">
                  <c:v>Mechanical</c:v>
                </c:pt>
                <c:pt idx="12">
                  <c:v>LeakTestFailure</c:v>
                </c:pt>
                <c:pt idx="13">
                  <c:v>Residues</c:v>
                </c:pt>
                <c:pt idx="14">
                  <c:v>Instrumentation</c:v>
                </c:pt>
                <c:pt idx="15">
                  <c:v>Oxidation</c:v>
                </c:pt>
                <c:pt idx="16">
                  <c:v>InspectionFailure</c:v>
                </c:pt>
                <c:pt idx="17">
                  <c:v>ShippingDamage</c:v>
                </c:pt>
                <c:pt idx="18">
                  <c:v>RFCMTF</c:v>
                </c:pt>
                <c:pt idx="19">
                  <c:v>Parallelism</c:v>
                </c:pt>
                <c:pt idx="20">
                  <c:v>Flatness</c:v>
                </c:pt>
                <c:pt idx="21">
                  <c:v>Delamination</c:v>
                </c:pt>
              </c:strCache>
            </c:strRef>
          </c:cat>
          <c:val>
            <c:numRef>
              <c:f>'QualReview Mtg  Data 06May24'!$B$5:$B$26</c:f>
              <c:numCache>
                <c:formatCode>General</c:formatCode>
                <c:ptCount val="22"/>
                <c:pt idx="17">
                  <c:v>3</c:v>
                </c:pt>
              </c:numCache>
            </c:numRef>
          </c:val>
          <c:extLst>
            <c:ext xmlns:c16="http://schemas.microsoft.com/office/drawing/2014/chart" uri="{C3380CC4-5D6E-409C-BE32-E72D297353CC}">
              <c16:uniqueId val="{00000000-9E09-4D7F-BDE7-0E6DAC520F2A}"/>
            </c:ext>
          </c:extLst>
        </c:ser>
        <c:ser>
          <c:idx val="1"/>
          <c:order val="1"/>
          <c:tx>
            <c:strRef>
              <c:f>'QualReview Mtg  Data 06May24'!$C$4</c:f>
              <c:strCache>
                <c:ptCount val="1"/>
                <c:pt idx="0">
                  <c:v>AUPPS</c:v>
                </c:pt>
              </c:strCache>
            </c:strRef>
          </c:tx>
          <c:spPr>
            <a:solidFill>
              <a:schemeClr val="accent2"/>
            </a:solidFill>
            <a:ln>
              <a:noFill/>
            </a:ln>
            <a:effectLst/>
          </c:spPr>
          <c:invertIfNegative val="0"/>
          <c:cat>
            <c:strRef>
              <c:f>'QualReview Mtg  Data 06May24'!$A$5:$A$26</c:f>
              <c:strCache>
                <c:ptCount val="22"/>
                <c:pt idx="0">
                  <c:v>Dimensional</c:v>
                </c:pt>
                <c:pt idx="1">
                  <c:v>Other</c:v>
                </c:pt>
                <c:pt idx="2">
                  <c:v>Scratches</c:v>
                </c:pt>
                <c:pt idx="3">
                  <c:v>Dings</c:v>
                </c:pt>
                <c:pt idx="4">
                  <c:v>RFTestFailure</c:v>
                </c:pt>
                <c:pt idx="5">
                  <c:v>VTARFPerformance</c:v>
                </c:pt>
                <c:pt idx="6">
                  <c:v>Roughness</c:v>
                </c:pt>
                <c:pt idx="7">
                  <c:v>Stains</c:v>
                </c:pt>
                <c:pt idx="8">
                  <c:v>Plating</c:v>
                </c:pt>
                <c:pt idx="9">
                  <c:v>CMTRFPerformance</c:v>
                </c:pt>
                <c:pt idx="10">
                  <c:v>Vacuum</c:v>
                </c:pt>
                <c:pt idx="11">
                  <c:v>Mechanical</c:v>
                </c:pt>
                <c:pt idx="12">
                  <c:v>LeakTestFailure</c:v>
                </c:pt>
                <c:pt idx="13">
                  <c:v>Residues</c:v>
                </c:pt>
                <c:pt idx="14">
                  <c:v>Instrumentation</c:v>
                </c:pt>
                <c:pt idx="15">
                  <c:v>Oxidation</c:v>
                </c:pt>
                <c:pt idx="16">
                  <c:v>InspectionFailure</c:v>
                </c:pt>
                <c:pt idx="17">
                  <c:v>ShippingDamage</c:v>
                </c:pt>
                <c:pt idx="18">
                  <c:v>RFCMTF</c:v>
                </c:pt>
                <c:pt idx="19">
                  <c:v>Parallelism</c:v>
                </c:pt>
                <c:pt idx="20">
                  <c:v>Flatness</c:v>
                </c:pt>
                <c:pt idx="21">
                  <c:v>Delamination</c:v>
                </c:pt>
              </c:strCache>
            </c:strRef>
          </c:cat>
          <c:val>
            <c:numRef>
              <c:f>'QualReview Mtg  Data 06May24'!$C$5:$C$26</c:f>
              <c:numCache>
                <c:formatCode>General</c:formatCode>
                <c:ptCount val="22"/>
                <c:pt idx="0">
                  <c:v>52</c:v>
                </c:pt>
                <c:pt idx="1">
                  <c:v>2</c:v>
                </c:pt>
                <c:pt idx="2">
                  <c:v>3</c:v>
                </c:pt>
                <c:pt idx="3">
                  <c:v>10</c:v>
                </c:pt>
              </c:numCache>
            </c:numRef>
          </c:val>
          <c:extLst>
            <c:ext xmlns:c16="http://schemas.microsoft.com/office/drawing/2014/chart" uri="{C3380CC4-5D6E-409C-BE32-E72D297353CC}">
              <c16:uniqueId val="{00000001-9E09-4D7F-BDE7-0E6DAC520F2A}"/>
            </c:ext>
          </c:extLst>
        </c:ser>
        <c:ser>
          <c:idx val="2"/>
          <c:order val="2"/>
          <c:tx>
            <c:strRef>
              <c:f>'QualReview Mtg  Data 06May24'!$D$4</c:f>
              <c:strCache>
                <c:ptCount val="1"/>
                <c:pt idx="0">
                  <c:v>C100R</c:v>
                </c:pt>
              </c:strCache>
            </c:strRef>
          </c:tx>
          <c:spPr>
            <a:solidFill>
              <a:schemeClr val="accent3"/>
            </a:solidFill>
            <a:ln>
              <a:noFill/>
            </a:ln>
            <a:effectLst/>
          </c:spPr>
          <c:invertIfNegative val="0"/>
          <c:cat>
            <c:strRef>
              <c:f>'QualReview Mtg  Data 06May24'!$A$5:$A$26</c:f>
              <c:strCache>
                <c:ptCount val="22"/>
                <c:pt idx="0">
                  <c:v>Dimensional</c:v>
                </c:pt>
                <c:pt idx="1">
                  <c:v>Other</c:v>
                </c:pt>
                <c:pt idx="2">
                  <c:v>Scratches</c:v>
                </c:pt>
                <c:pt idx="3">
                  <c:v>Dings</c:v>
                </c:pt>
                <c:pt idx="4">
                  <c:v>RFTestFailure</c:v>
                </c:pt>
                <c:pt idx="5">
                  <c:v>VTARFPerformance</c:v>
                </c:pt>
                <c:pt idx="6">
                  <c:v>Roughness</c:v>
                </c:pt>
                <c:pt idx="7">
                  <c:v>Stains</c:v>
                </c:pt>
                <c:pt idx="8">
                  <c:v>Plating</c:v>
                </c:pt>
                <c:pt idx="9">
                  <c:v>CMTRFPerformance</c:v>
                </c:pt>
                <c:pt idx="10">
                  <c:v>Vacuum</c:v>
                </c:pt>
                <c:pt idx="11">
                  <c:v>Mechanical</c:v>
                </c:pt>
                <c:pt idx="12">
                  <c:v>LeakTestFailure</c:v>
                </c:pt>
                <c:pt idx="13">
                  <c:v>Residues</c:v>
                </c:pt>
                <c:pt idx="14">
                  <c:v>Instrumentation</c:v>
                </c:pt>
                <c:pt idx="15">
                  <c:v>Oxidation</c:v>
                </c:pt>
                <c:pt idx="16">
                  <c:v>InspectionFailure</c:v>
                </c:pt>
                <c:pt idx="17">
                  <c:v>ShippingDamage</c:v>
                </c:pt>
                <c:pt idx="18">
                  <c:v>RFCMTF</c:v>
                </c:pt>
                <c:pt idx="19">
                  <c:v>Parallelism</c:v>
                </c:pt>
                <c:pt idx="20">
                  <c:v>Flatness</c:v>
                </c:pt>
                <c:pt idx="21">
                  <c:v>Delamination</c:v>
                </c:pt>
              </c:strCache>
            </c:strRef>
          </c:cat>
          <c:val>
            <c:numRef>
              <c:f>'QualReview Mtg  Data 06May24'!$D$5:$D$26</c:f>
              <c:numCache>
                <c:formatCode>General</c:formatCode>
                <c:ptCount val="22"/>
                <c:pt idx="0">
                  <c:v>24</c:v>
                </c:pt>
                <c:pt idx="1">
                  <c:v>2</c:v>
                </c:pt>
                <c:pt idx="2">
                  <c:v>5</c:v>
                </c:pt>
                <c:pt idx="3">
                  <c:v>7</c:v>
                </c:pt>
                <c:pt idx="4">
                  <c:v>14</c:v>
                </c:pt>
                <c:pt idx="5">
                  <c:v>22</c:v>
                </c:pt>
                <c:pt idx="6">
                  <c:v>1</c:v>
                </c:pt>
                <c:pt idx="7">
                  <c:v>14</c:v>
                </c:pt>
                <c:pt idx="8">
                  <c:v>7</c:v>
                </c:pt>
                <c:pt idx="9">
                  <c:v>2</c:v>
                </c:pt>
                <c:pt idx="10">
                  <c:v>2</c:v>
                </c:pt>
                <c:pt idx="11">
                  <c:v>0</c:v>
                </c:pt>
                <c:pt idx="12">
                  <c:v>3</c:v>
                </c:pt>
                <c:pt idx="13">
                  <c:v>1</c:v>
                </c:pt>
                <c:pt idx="14">
                  <c:v>4</c:v>
                </c:pt>
                <c:pt idx="15">
                  <c:v>0</c:v>
                </c:pt>
                <c:pt idx="16">
                  <c:v>1</c:v>
                </c:pt>
                <c:pt idx="17">
                  <c:v>1</c:v>
                </c:pt>
                <c:pt idx="18">
                  <c:v>1</c:v>
                </c:pt>
                <c:pt idx="19">
                  <c:v>0</c:v>
                </c:pt>
                <c:pt idx="20">
                  <c:v>0</c:v>
                </c:pt>
                <c:pt idx="21">
                  <c:v>0</c:v>
                </c:pt>
              </c:numCache>
            </c:numRef>
          </c:val>
          <c:extLst>
            <c:ext xmlns:c16="http://schemas.microsoft.com/office/drawing/2014/chart" uri="{C3380CC4-5D6E-409C-BE32-E72D297353CC}">
              <c16:uniqueId val="{00000002-9E09-4D7F-BDE7-0E6DAC520F2A}"/>
            </c:ext>
          </c:extLst>
        </c:ser>
        <c:ser>
          <c:idx val="3"/>
          <c:order val="3"/>
          <c:tx>
            <c:strRef>
              <c:f>'QualReview Mtg  Data 06May24'!$E$4</c:f>
              <c:strCache>
                <c:ptCount val="1"/>
                <c:pt idx="0">
                  <c:v>ER5C</c:v>
                </c:pt>
              </c:strCache>
            </c:strRef>
          </c:tx>
          <c:spPr>
            <a:solidFill>
              <a:schemeClr val="accent4"/>
            </a:solidFill>
            <a:ln>
              <a:noFill/>
            </a:ln>
            <a:effectLst/>
          </c:spPr>
          <c:invertIfNegative val="0"/>
          <c:cat>
            <c:strRef>
              <c:f>'QualReview Mtg  Data 06May24'!$A$5:$A$26</c:f>
              <c:strCache>
                <c:ptCount val="22"/>
                <c:pt idx="0">
                  <c:v>Dimensional</c:v>
                </c:pt>
                <c:pt idx="1">
                  <c:v>Other</c:v>
                </c:pt>
                <c:pt idx="2">
                  <c:v>Scratches</c:v>
                </c:pt>
                <c:pt idx="3">
                  <c:v>Dings</c:v>
                </c:pt>
                <c:pt idx="4">
                  <c:v>RFTestFailure</c:v>
                </c:pt>
                <c:pt idx="5">
                  <c:v>VTARFPerformance</c:v>
                </c:pt>
                <c:pt idx="6">
                  <c:v>Roughness</c:v>
                </c:pt>
                <c:pt idx="7">
                  <c:v>Stains</c:v>
                </c:pt>
                <c:pt idx="8">
                  <c:v>Plating</c:v>
                </c:pt>
                <c:pt idx="9">
                  <c:v>CMTRFPerformance</c:v>
                </c:pt>
                <c:pt idx="10">
                  <c:v>Vacuum</c:v>
                </c:pt>
                <c:pt idx="11">
                  <c:v>Mechanical</c:v>
                </c:pt>
                <c:pt idx="12">
                  <c:v>LeakTestFailure</c:v>
                </c:pt>
                <c:pt idx="13">
                  <c:v>Residues</c:v>
                </c:pt>
                <c:pt idx="14">
                  <c:v>Instrumentation</c:v>
                </c:pt>
                <c:pt idx="15">
                  <c:v>Oxidation</c:v>
                </c:pt>
                <c:pt idx="16">
                  <c:v>InspectionFailure</c:v>
                </c:pt>
                <c:pt idx="17">
                  <c:v>ShippingDamage</c:v>
                </c:pt>
                <c:pt idx="18">
                  <c:v>RFCMTF</c:v>
                </c:pt>
                <c:pt idx="19">
                  <c:v>Parallelism</c:v>
                </c:pt>
                <c:pt idx="20">
                  <c:v>Flatness</c:v>
                </c:pt>
                <c:pt idx="21">
                  <c:v>Delamination</c:v>
                </c:pt>
              </c:strCache>
            </c:strRef>
          </c:cat>
          <c:val>
            <c:numRef>
              <c:f>'QualReview Mtg  Data 06May24'!$E$5:$E$26</c:f>
              <c:numCache>
                <c:formatCode>General</c:formatCode>
                <c:ptCount val="22"/>
                <c:pt idx="0">
                  <c:v>446</c:v>
                </c:pt>
                <c:pt idx="1">
                  <c:v>30</c:v>
                </c:pt>
                <c:pt idx="2">
                  <c:v>64</c:v>
                </c:pt>
                <c:pt idx="3">
                  <c:v>45</c:v>
                </c:pt>
                <c:pt idx="4">
                  <c:v>28</c:v>
                </c:pt>
                <c:pt idx="5">
                  <c:v>44</c:v>
                </c:pt>
                <c:pt idx="6">
                  <c:v>58</c:v>
                </c:pt>
                <c:pt idx="7">
                  <c:v>26</c:v>
                </c:pt>
                <c:pt idx="8">
                  <c:v>12</c:v>
                </c:pt>
                <c:pt idx="9">
                  <c:v>20</c:v>
                </c:pt>
                <c:pt idx="10">
                  <c:v>2</c:v>
                </c:pt>
                <c:pt idx="11">
                  <c:v>2</c:v>
                </c:pt>
                <c:pt idx="12">
                  <c:v>3</c:v>
                </c:pt>
                <c:pt idx="13">
                  <c:v>12</c:v>
                </c:pt>
                <c:pt idx="14">
                  <c:v>0</c:v>
                </c:pt>
                <c:pt idx="15">
                  <c:v>3</c:v>
                </c:pt>
                <c:pt idx="16">
                  <c:v>2</c:v>
                </c:pt>
                <c:pt idx="17">
                  <c:v>0</c:v>
                </c:pt>
                <c:pt idx="18">
                  <c:v>3</c:v>
                </c:pt>
                <c:pt idx="19">
                  <c:v>12</c:v>
                </c:pt>
                <c:pt idx="20">
                  <c:v>9</c:v>
                </c:pt>
                <c:pt idx="21">
                  <c:v>1</c:v>
                </c:pt>
              </c:numCache>
            </c:numRef>
          </c:val>
          <c:extLst>
            <c:ext xmlns:c16="http://schemas.microsoft.com/office/drawing/2014/chart" uri="{C3380CC4-5D6E-409C-BE32-E72D297353CC}">
              <c16:uniqueId val="{00000003-9E09-4D7F-BDE7-0E6DAC520F2A}"/>
            </c:ext>
          </c:extLst>
        </c:ser>
        <c:ser>
          <c:idx val="4"/>
          <c:order val="4"/>
          <c:tx>
            <c:strRef>
              <c:f>'QualReview Mtg  Data 06May24'!$F$4</c:f>
              <c:strCache>
                <c:ptCount val="1"/>
                <c:pt idx="0">
                  <c:v>L2HE</c:v>
                </c:pt>
              </c:strCache>
            </c:strRef>
          </c:tx>
          <c:spPr>
            <a:solidFill>
              <a:schemeClr val="accent5"/>
            </a:solidFill>
            <a:ln>
              <a:noFill/>
            </a:ln>
            <a:effectLst/>
          </c:spPr>
          <c:invertIfNegative val="0"/>
          <c:cat>
            <c:strRef>
              <c:f>'QualReview Mtg  Data 06May24'!$A$5:$A$26</c:f>
              <c:strCache>
                <c:ptCount val="22"/>
                <c:pt idx="0">
                  <c:v>Dimensional</c:v>
                </c:pt>
                <c:pt idx="1">
                  <c:v>Other</c:v>
                </c:pt>
                <c:pt idx="2">
                  <c:v>Scratches</c:v>
                </c:pt>
                <c:pt idx="3">
                  <c:v>Dings</c:v>
                </c:pt>
                <c:pt idx="4">
                  <c:v>RFTestFailure</c:v>
                </c:pt>
                <c:pt idx="5">
                  <c:v>VTARFPerformance</c:v>
                </c:pt>
                <c:pt idx="6">
                  <c:v>Roughness</c:v>
                </c:pt>
                <c:pt idx="7">
                  <c:v>Stains</c:v>
                </c:pt>
                <c:pt idx="8">
                  <c:v>Plating</c:v>
                </c:pt>
                <c:pt idx="9">
                  <c:v>CMTRFPerformance</c:v>
                </c:pt>
                <c:pt idx="10">
                  <c:v>Vacuum</c:v>
                </c:pt>
                <c:pt idx="11">
                  <c:v>Mechanical</c:v>
                </c:pt>
                <c:pt idx="12">
                  <c:v>LeakTestFailure</c:v>
                </c:pt>
                <c:pt idx="13">
                  <c:v>Residues</c:v>
                </c:pt>
                <c:pt idx="14">
                  <c:v>Instrumentation</c:v>
                </c:pt>
                <c:pt idx="15">
                  <c:v>Oxidation</c:v>
                </c:pt>
                <c:pt idx="16">
                  <c:v>InspectionFailure</c:v>
                </c:pt>
                <c:pt idx="17">
                  <c:v>ShippingDamage</c:v>
                </c:pt>
                <c:pt idx="18">
                  <c:v>RFCMTF</c:v>
                </c:pt>
                <c:pt idx="19">
                  <c:v>Parallelism</c:v>
                </c:pt>
                <c:pt idx="20">
                  <c:v>Flatness</c:v>
                </c:pt>
                <c:pt idx="21">
                  <c:v>Delamination</c:v>
                </c:pt>
              </c:strCache>
            </c:strRef>
          </c:cat>
          <c:val>
            <c:numRef>
              <c:f>'QualReview Mtg  Data 06May24'!$F$5:$F$26</c:f>
              <c:numCache>
                <c:formatCode>General</c:formatCode>
                <c:ptCount val="22"/>
                <c:pt idx="0">
                  <c:v>85</c:v>
                </c:pt>
                <c:pt idx="1">
                  <c:v>140</c:v>
                </c:pt>
                <c:pt idx="2">
                  <c:v>67</c:v>
                </c:pt>
                <c:pt idx="3">
                  <c:v>67</c:v>
                </c:pt>
                <c:pt idx="4">
                  <c:v>43</c:v>
                </c:pt>
                <c:pt idx="5">
                  <c:v>36</c:v>
                </c:pt>
                <c:pt idx="6">
                  <c:v>14</c:v>
                </c:pt>
                <c:pt idx="7">
                  <c:v>31</c:v>
                </c:pt>
                <c:pt idx="8">
                  <c:v>35</c:v>
                </c:pt>
                <c:pt idx="9">
                  <c:v>9</c:v>
                </c:pt>
                <c:pt idx="10">
                  <c:v>12</c:v>
                </c:pt>
                <c:pt idx="11">
                  <c:v>12</c:v>
                </c:pt>
                <c:pt idx="12">
                  <c:v>21</c:v>
                </c:pt>
                <c:pt idx="13">
                  <c:v>11</c:v>
                </c:pt>
                <c:pt idx="14">
                  <c:v>16</c:v>
                </c:pt>
                <c:pt idx="15">
                  <c:v>20</c:v>
                </c:pt>
                <c:pt idx="16">
                  <c:v>24</c:v>
                </c:pt>
                <c:pt idx="17">
                  <c:v>10</c:v>
                </c:pt>
                <c:pt idx="18">
                  <c:v>13</c:v>
                </c:pt>
                <c:pt idx="19">
                  <c:v>4</c:v>
                </c:pt>
                <c:pt idx="20">
                  <c:v>0</c:v>
                </c:pt>
                <c:pt idx="21">
                  <c:v>3</c:v>
                </c:pt>
              </c:numCache>
            </c:numRef>
          </c:val>
          <c:extLst>
            <c:ext xmlns:c16="http://schemas.microsoft.com/office/drawing/2014/chart" uri="{C3380CC4-5D6E-409C-BE32-E72D297353CC}">
              <c16:uniqueId val="{00000004-9E09-4D7F-BDE7-0E6DAC520F2A}"/>
            </c:ext>
          </c:extLst>
        </c:ser>
        <c:ser>
          <c:idx val="5"/>
          <c:order val="5"/>
          <c:tx>
            <c:strRef>
              <c:f>'QualReview Mtg  Data 06May24'!$G$4</c:f>
              <c:strCache>
                <c:ptCount val="1"/>
                <c:pt idx="0">
                  <c:v>SNSPPU</c:v>
                </c:pt>
              </c:strCache>
            </c:strRef>
          </c:tx>
          <c:spPr>
            <a:solidFill>
              <a:schemeClr val="accent6"/>
            </a:solidFill>
            <a:ln>
              <a:noFill/>
            </a:ln>
            <a:effectLst/>
          </c:spPr>
          <c:invertIfNegative val="0"/>
          <c:cat>
            <c:strRef>
              <c:f>'QualReview Mtg  Data 06May24'!$A$5:$A$26</c:f>
              <c:strCache>
                <c:ptCount val="22"/>
                <c:pt idx="0">
                  <c:v>Dimensional</c:v>
                </c:pt>
                <c:pt idx="1">
                  <c:v>Other</c:v>
                </c:pt>
                <c:pt idx="2">
                  <c:v>Scratches</c:v>
                </c:pt>
                <c:pt idx="3">
                  <c:v>Dings</c:v>
                </c:pt>
                <c:pt idx="4">
                  <c:v>RFTestFailure</c:v>
                </c:pt>
                <c:pt idx="5">
                  <c:v>VTARFPerformance</c:v>
                </c:pt>
                <c:pt idx="6">
                  <c:v>Roughness</c:v>
                </c:pt>
                <c:pt idx="7">
                  <c:v>Stains</c:v>
                </c:pt>
                <c:pt idx="8">
                  <c:v>Plating</c:v>
                </c:pt>
                <c:pt idx="9">
                  <c:v>CMTRFPerformance</c:v>
                </c:pt>
                <c:pt idx="10">
                  <c:v>Vacuum</c:v>
                </c:pt>
                <c:pt idx="11">
                  <c:v>Mechanical</c:v>
                </c:pt>
                <c:pt idx="12">
                  <c:v>LeakTestFailure</c:v>
                </c:pt>
                <c:pt idx="13">
                  <c:v>Residues</c:v>
                </c:pt>
                <c:pt idx="14">
                  <c:v>Instrumentation</c:v>
                </c:pt>
                <c:pt idx="15">
                  <c:v>Oxidation</c:v>
                </c:pt>
                <c:pt idx="16">
                  <c:v>InspectionFailure</c:v>
                </c:pt>
                <c:pt idx="17">
                  <c:v>ShippingDamage</c:v>
                </c:pt>
                <c:pt idx="18">
                  <c:v>RFCMTF</c:v>
                </c:pt>
                <c:pt idx="19">
                  <c:v>Parallelism</c:v>
                </c:pt>
                <c:pt idx="20">
                  <c:v>Flatness</c:v>
                </c:pt>
                <c:pt idx="21">
                  <c:v>Delamination</c:v>
                </c:pt>
              </c:strCache>
            </c:strRef>
          </c:cat>
          <c:val>
            <c:numRef>
              <c:f>'QualReview Mtg  Data 06May24'!$G$5:$G$26</c:f>
              <c:numCache>
                <c:formatCode>General</c:formatCode>
                <c:ptCount val="22"/>
                <c:pt idx="0">
                  <c:v>185</c:v>
                </c:pt>
                <c:pt idx="1">
                  <c:v>167</c:v>
                </c:pt>
                <c:pt idx="2">
                  <c:v>105</c:v>
                </c:pt>
                <c:pt idx="3">
                  <c:v>112</c:v>
                </c:pt>
                <c:pt idx="4">
                  <c:v>24</c:v>
                </c:pt>
                <c:pt idx="5">
                  <c:v>0</c:v>
                </c:pt>
                <c:pt idx="6">
                  <c:v>27</c:v>
                </c:pt>
                <c:pt idx="7">
                  <c:v>13</c:v>
                </c:pt>
                <c:pt idx="8">
                  <c:v>0</c:v>
                </c:pt>
                <c:pt idx="9">
                  <c:v>22</c:v>
                </c:pt>
                <c:pt idx="10">
                  <c:v>35</c:v>
                </c:pt>
                <c:pt idx="11">
                  <c:v>32</c:v>
                </c:pt>
                <c:pt idx="12">
                  <c:v>12</c:v>
                </c:pt>
                <c:pt idx="13">
                  <c:v>5</c:v>
                </c:pt>
                <c:pt idx="14">
                  <c:v>9</c:v>
                </c:pt>
                <c:pt idx="15">
                  <c:v>6</c:v>
                </c:pt>
                <c:pt idx="16">
                  <c:v>2</c:v>
                </c:pt>
                <c:pt idx="17">
                  <c:v>8</c:v>
                </c:pt>
                <c:pt idx="18">
                  <c:v>0</c:v>
                </c:pt>
                <c:pt idx="19">
                  <c:v>0</c:v>
                </c:pt>
                <c:pt idx="20">
                  <c:v>1</c:v>
                </c:pt>
                <c:pt idx="21">
                  <c:v>0</c:v>
                </c:pt>
              </c:numCache>
            </c:numRef>
          </c:val>
          <c:extLst>
            <c:ext xmlns:c16="http://schemas.microsoft.com/office/drawing/2014/chart" uri="{C3380CC4-5D6E-409C-BE32-E72D297353CC}">
              <c16:uniqueId val="{00000005-9E09-4D7F-BDE7-0E6DAC520F2A}"/>
            </c:ext>
          </c:extLst>
        </c:ser>
        <c:ser>
          <c:idx val="6"/>
          <c:order val="6"/>
          <c:tx>
            <c:strRef>
              <c:f>'QualReview Mtg  Data 06May24'!$H$4</c:f>
              <c:strCache>
                <c:ptCount val="1"/>
                <c:pt idx="0">
                  <c:v>EICCRB</c:v>
                </c:pt>
              </c:strCache>
            </c:strRef>
          </c:tx>
          <c:spPr>
            <a:solidFill>
              <a:schemeClr val="accent1">
                <a:lumMod val="60000"/>
              </a:schemeClr>
            </a:solidFill>
            <a:ln>
              <a:noFill/>
            </a:ln>
            <a:effectLst/>
          </c:spPr>
          <c:invertIfNegative val="0"/>
          <c:cat>
            <c:strRef>
              <c:f>'QualReview Mtg  Data 06May24'!$A$5:$A$26</c:f>
              <c:strCache>
                <c:ptCount val="22"/>
                <c:pt idx="0">
                  <c:v>Dimensional</c:v>
                </c:pt>
                <c:pt idx="1">
                  <c:v>Other</c:v>
                </c:pt>
                <c:pt idx="2">
                  <c:v>Scratches</c:v>
                </c:pt>
                <c:pt idx="3">
                  <c:v>Dings</c:v>
                </c:pt>
                <c:pt idx="4">
                  <c:v>RFTestFailure</c:v>
                </c:pt>
                <c:pt idx="5">
                  <c:v>VTARFPerformance</c:v>
                </c:pt>
                <c:pt idx="6">
                  <c:v>Roughness</c:v>
                </c:pt>
                <c:pt idx="7">
                  <c:v>Stains</c:v>
                </c:pt>
                <c:pt idx="8">
                  <c:v>Plating</c:v>
                </c:pt>
                <c:pt idx="9">
                  <c:v>CMTRFPerformance</c:v>
                </c:pt>
                <c:pt idx="10">
                  <c:v>Vacuum</c:v>
                </c:pt>
                <c:pt idx="11">
                  <c:v>Mechanical</c:v>
                </c:pt>
                <c:pt idx="12">
                  <c:v>LeakTestFailure</c:v>
                </c:pt>
                <c:pt idx="13">
                  <c:v>Residues</c:v>
                </c:pt>
                <c:pt idx="14">
                  <c:v>Instrumentation</c:v>
                </c:pt>
                <c:pt idx="15">
                  <c:v>Oxidation</c:v>
                </c:pt>
                <c:pt idx="16">
                  <c:v>InspectionFailure</c:v>
                </c:pt>
                <c:pt idx="17">
                  <c:v>ShippingDamage</c:v>
                </c:pt>
                <c:pt idx="18">
                  <c:v>RFCMTF</c:v>
                </c:pt>
                <c:pt idx="19">
                  <c:v>Parallelism</c:v>
                </c:pt>
                <c:pt idx="20">
                  <c:v>Flatness</c:v>
                </c:pt>
                <c:pt idx="21">
                  <c:v>Delamination</c:v>
                </c:pt>
              </c:strCache>
            </c:strRef>
          </c:cat>
          <c:val>
            <c:numRef>
              <c:f>'QualReview Mtg  Data 06May24'!$H$5:$H$26</c:f>
              <c:numCache>
                <c:formatCode>General</c:formatCode>
                <c:ptCount val="22"/>
              </c:numCache>
            </c:numRef>
          </c:val>
          <c:extLst>
            <c:ext xmlns:c16="http://schemas.microsoft.com/office/drawing/2014/chart" uri="{C3380CC4-5D6E-409C-BE32-E72D297353CC}">
              <c16:uniqueId val="{00000006-9E09-4D7F-BDE7-0E6DAC520F2A}"/>
            </c:ext>
          </c:extLst>
        </c:ser>
        <c:ser>
          <c:idx val="7"/>
          <c:order val="7"/>
          <c:tx>
            <c:strRef>
              <c:f>'QualReview Mtg  Data 06May24'!$I$4</c:f>
              <c:strCache>
                <c:ptCount val="1"/>
                <c:pt idx="0">
                  <c:v>EICELL</c:v>
                </c:pt>
              </c:strCache>
            </c:strRef>
          </c:tx>
          <c:spPr>
            <a:solidFill>
              <a:schemeClr val="accent2">
                <a:lumMod val="60000"/>
              </a:schemeClr>
            </a:solidFill>
            <a:ln>
              <a:noFill/>
            </a:ln>
            <a:effectLst/>
          </c:spPr>
          <c:invertIfNegative val="0"/>
          <c:cat>
            <c:strRef>
              <c:f>'QualReview Mtg  Data 06May24'!$A$5:$A$26</c:f>
              <c:strCache>
                <c:ptCount val="22"/>
                <c:pt idx="0">
                  <c:v>Dimensional</c:v>
                </c:pt>
                <c:pt idx="1">
                  <c:v>Other</c:v>
                </c:pt>
                <c:pt idx="2">
                  <c:v>Scratches</c:v>
                </c:pt>
                <c:pt idx="3">
                  <c:v>Dings</c:v>
                </c:pt>
                <c:pt idx="4">
                  <c:v>RFTestFailure</c:v>
                </c:pt>
                <c:pt idx="5">
                  <c:v>VTARFPerformance</c:v>
                </c:pt>
                <c:pt idx="6">
                  <c:v>Roughness</c:v>
                </c:pt>
                <c:pt idx="7">
                  <c:v>Stains</c:v>
                </c:pt>
                <c:pt idx="8">
                  <c:v>Plating</c:v>
                </c:pt>
                <c:pt idx="9">
                  <c:v>CMTRFPerformance</c:v>
                </c:pt>
                <c:pt idx="10">
                  <c:v>Vacuum</c:v>
                </c:pt>
                <c:pt idx="11">
                  <c:v>Mechanical</c:v>
                </c:pt>
                <c:pt idx="12">
                  <c:v>LeakTestFailure</c:v>
                </c:pt>
                <c:pt idx="13">
                  <c:v>Residues</c:v>
                </c:pt>
                <c:pt idx="14">
                  <c:v>Instrumentation</c:v>
                </c:pt>
                <c:pt idx="15">
                  <c:v>Oxidation</c:v>
                </c:pt>
                <c:pt idx="16">
                  <c:v>InspectionFailure</c:v>
                </c:pt>
                <c:pt idx="17">
                  <c:v>ShippingDamage</c:v>
                </c:pt>
                <c:pt idx="18">
                  <c:v>RFCMTF</c:v>
                </c:pt>
                <c:pt idx="19">
                  <c:v>Parallelism</c:v>
                </c:pt>
                <c:pt idx="20">
                  <c:v>Flatness</c:v>
                </c:pt>
                <c:pt idx="21">
                  <c:v>Delamination</c:v>
                </c:pt>
              </c:strCache>
            </c:strRef>
          </c:cat>
          <c:val>
            <c:numRef>
              <c:f>'QualReview Mtg  Data 06May24'!$I$5:$I$26</c:f>
              <c:numCache>
                <c:formatCode>General</c:formatCode>
                <c:ptCount val="22"/>
              </c:numCache>
            </c:numRef>
          </c:val>
          <c:extLst>
            <c:ext xmlns:c16="http://schemas.microsoft.com/office/drawing/2014/chart" uri="{C3380CC4-5D6E-409C-BE32-E72D297353CC}">
              <c16:uniqueId val="{00000007-9E09-4D7F-BDE7-0E6DAC520F2A}"/>
            </c:ext>
          </c:extLst>
        </c:ser>
        <c:ser>
          <c:idx val="8"/>
          <c:order val="8"/>
          <c:tx>
            <c:strRef>
              <c:f>'QualReview Mtg  Data 06May24'!$J$4</c:f>
              <c:strCache>
                <c:ptCount val="1"/>
                <c:pt idx="0">
                  <c:v>TOTAL</c:v>
                </c:pt>
              </c:strCache>
            </c:strRef>
          </c:tx>
          <c:spPr>
            <a:solidFill>
              <a:schemeClr val="accent3">
                <a:lumMod val="60000"/>
              </a:schemeClr>
            </a:solidFill>
            <a:ln>
              <a:noFill/>
            </a:ln>
            <a:effectLst/>
          </c:spPr>
          <c:invertIfNegative val="0"/>
          <c:cat>
            <c:strRef>
              <c:f>'QualReview Mtg  Data 06May24'!$A$5:$A$26</c:f>
              <c:strCache>
                <c:ptCount val="22"/>
                <c:pt idx="0">
                  <c:v>Dimensional</c:v>
                </c:pt>
                <c:pt idx="1">
                  <c:v>Other</c:v>
                </c:pt>
                <c:pt idx="2">
                  <c:v>Scratches</c:v>
                </c:pt>
                <c:pt idx="3">
                  <c:v>Dings</c:v>
                </c:pt>
                <c:pt idx="4">
                  <c:v>RFTestFailure</c:v>
                </c:pt>
                <c:pt idx="5">
                  <c:v>VTARFPerformance</c:v>
                </c:pt>
                <c:pt idx="6">
                  <c:v>Roughness</c:v>
                </c:pt>
                <c:pt idx="7">
                  <c:v>Stains</c:v>
                </c:pt>
                <c:pt idx="8">
                  <c:v>Plating</c:v>
                </c:pt>
                <c:pt idx="9">
                  <c:v>CMTRFPerformance</c:v>
                </c:pt>
                <c:pt idx="10">
                  <c:v>Vacuum</c:v>
                </c:pt>
                <c:pt idx="11">
                  <c:v>Mechanical</c:v>
                </c:pt>
                <c:pt idx="12">
                  <c:v>LeakTestFailure</c:v>
                </c:pt>
                <c:pt idx="13">
                  <c:v>Residues</c:v>
                </c:pt>
                <c:pt idx="14">
                  <c:v>Instrumentation</c:v>
                </c:pt>
                <c:pt idx="15">
                  <c:v>Oxidation</c:v>
                </c:pt>
                <c:pt idx="16">
                  <c:v>InspectionFailure</c:v>
                </c:pt>
                <c:pt idx="17">
                  <c:v>ShippingDamage</c:v>
                </c:pt>
                <c:pt idx="18">
                  <c:v>RFCMTF</c:v>
                </c:pt>
                <c:pt idx="19">
                  <c:v>Parallelism</c:v>
                </c:pt>
                <c:pt idx="20">
                  <c:v>Flatness</c:v>
                </c:pt>
                <c:pt idx="21">
                  <c:v>Delamination</c:v>
                </c:pt>
              </c:strCache>
            </c:strRef>
          </c:cat>
          <c:val>
            <c:numRef>
              <c:f>'QualReview Mtg  Data 06May24'!$J$5:$J$26</c:f>
              <c:numCache>
                <c:formatCode>General</c:formatCode>
                <c:ptCount val="22"/>
                <c:pt idx="0">
                  <c:v>792</c:v>
                </c:pt>
                <c:pt idx="1">
                  <c:v>341</c:v>
                </c:pt>
                <c:pt idx="2">
                  <c:v>244</c:v>
                </c:pt>
                <c:pt idx="3">
                  <c:v>241</c:v>
                </c:pt>
                <c:pt idx="4">
                  <c:v>109</c:v>
                </c:pt>
                <c:pt idx="5">
                  <c:v>102</c:v>
                </c:pt>
                <c:pt idx="6">
                  <c:v>100</c:v>
                </c:pt>
                <c:pt idx="7">
                  <c:v>84</c:v>
                </c:pt>
                <c:pt idx="8">
                  <c:v>54</c:v>
                </c:pt>
                <c:pt idx="9">
                  <c:v>53</c:v>
                </c:pt>
                <c:pt idx="10">
                  <c:v>51</c:v>
                </c:pt>
                <c:pt idx="11">
                  <c:v>46</c:v>
                </c:pt>
                <c:pt idx="12">
                  <c:v>39</c:v>
                </c:pt>
                <c:pt idx="13">
                  <c:v>29</c:v>
                </c:pt>
                <c:pt idx="14">
                  <c:v>29</c:v>
                </c:pt>
                <c:pt idx="15">
                  <c:v>29</c:v>
                </c:pt>
                <c:pt idx="16">
                  <c:v>29</c:v>
                </c:pt>
                <c:pt idx="17">
                  <c:v>22</c:v>
                </c:pt>
                <c:pt idx="18">
                  <c:v>17</c:v>
                </c:pt>
                <c:pt idx="19">
                  <c:v>16</c:v>
                </c:pt>
                <c:pt idx="20">
                  <c:v>10</c:v>
                </c:pt>
                <c:pt idx="21">
                  <c:v>4</c:v>
                </c:pt>
              </c:numCache>
            </c:numRef>
          </c:val>
          <c:extLst>
            <c:ext xmlns:c16="http://schemas.microsoft.com/office/drawing/2014/chart" uri="{C3380CC4-5D6E-409C-BE32-E72D297353CC}">
              <c16:uniqueId val="{00000008-9E09-4D7F-BDE7-0E6DAC520F2A}"/>
            </c:ext>
          </c:extLst>
        </c:ser>
        <c:dLbls>
          <c:showLegendKey val="0"/>
          <c:showVal val="0"/>
          <c:showCatName val="0"/>
          <c:showSerName val="0"/>
          <c:showPercent val="0"/>
          <c:showBubbleSize val="0"/>
        </c:dLbls>
        <c:gapWidth val="150"/>
        <c:overlap val="100"/>
        <c:axId val="1808626847"/>
        <c:axId val="1247788399"/>
      </c:barChart>
      <c:catAx>
        <c:axId val="180862684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47788399"/>
        <c:crosses val="autoZero"/>
        <c:auto val="1"/>
        <c:lblAlgn val="ctr"/>
        <c:lblOffset val="100"/>
        <c:noMultiLvlLbl val="0"/>
      </c:catAx>
      <c:valAx>
        <c:axId val="12477883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0862684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800" b="0" i="0" baseline="0">
                <a:effectLst/>
              </a:rPr>
              <a:t>SRF OPS NCR Disposition Histogram</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'[1]NCR Data'!$B$24</c:f>
              <c:strCache>
                <c:ptCount val="1"/>
                <c:pt idx="0">
                  <c:v>AUP</c:v>
                </c:pt>
              </c:strCache>
            </c:strRef>
          </c:tx>
          <c:spPr>
            <a:solidFill>
              <a:schemeClr val="accent1"/>
            </a:solidFill>
            <a:ln>
              <a:noFill/>
            </a:ln>
            <a:effectLst/>
          </c:spPr>
          <c:invertIfNegative val="0"/>
          <c:cat>
            <c:strRef>
              <c:f>'[1]NCR Data'!$A$25:$A$28</c:f>
              <c:strCache>
                <c:ptCount val="4"/>
                <c:pt idx="0">
                  <c:v>UseAsIs</c:v>
                </c:pt>
                <c:pt idx="1">
                  <c:v>Conforming</c:v>
                </c:pt>
                <c:pt idx="2">
                  <c:v>Return to Vendor</c:v>
                </c:pt>
                <c:pt idx="3">
                  <c:v>Reject</c:v>
                </c:pt>
              </c:strCache>
            </c:strRef>
          </c:cat>
          <c:val>
            <c:numRef>
              <c:f>'[1]NCR Data'!$B$25:$B$28</c:f>
              <c:numCache>
                <c:formatCode>General</c:formatCode>
                <c:ptCount val="4"/>
                <c:pt idx="0">
                  <c:v>16</c:v>
                </c:pt>
              </c:numCache>
            </c:numRef>
          </c:val>
          <c:extLst>
            <c:ext xmlns:c16="http://schemas.microsoft.com/office/drawing/2014/chart" uri="{C3380CC4-5D6E-409C-BE32-E72D297353CC}">
              <c16:uniqueId val="{00000000-4F24-4221-BE47-016918EE2E16}"/>
            </c:ext>
          </c:extLst>
        </c:ser>
        <c:ser>
          <c:idx val="1"/>
          <c:order val="1"/>
          <c:tx>
            <c:strRef>
              <c:f>'[1]NCR Data'!$C$24</c:f>
              <c:strCache>
                <c:ptCount val="1"/>
                <c:pt idx="0">
                  <c:v>C100R</c:v>
                </c:pt>
              </c:strCache>
            </c:strRef>
          </c:tx>
          <c:spPr>
            <a:solidFill>
              <a:schemeClr val="accent2"/>
            </a:solidFill>
            <a:ln>
              <a:noFill/>
            </a:ln>
            <a:effectLst/>
          </c:spPr>
          <c:invertIfNegative val="0"/>
          <c:cat>
            <c:strRef>
              <c:f>'[1]NCR Data'!$A$25:$A$28</c:f>
              <c:strCache>
                <c:ptCount val="4"/>
                <c:pt idx="0">
                  <c:v>UseAsIs</c:v>
                </c:pt>
                <c:pt idx="1">
                  <c:v>Conforming</c:v>
                </c:pt>
                <c:pt idx="2">
                  <c:v>Return to Vendor</c:v>
                </c:pt>
                <c:pt idx="3">
                  <c:v>Reject</c:v>
                </c:pt>
              </c:strCache>
            </c:strRef>
          </c:cat>
          <c:val>
            <c:numRef>
              <c:f>'[1]NCR Data'!$C$25:$C$28</c:f>
              <c:numCache>
                <c:formatCode>General</c:formatCode>
                <c:ptCount val="4"/>
                <c:pt idx="0">
                  <c:v>154</c:v>
                </c:pt>
                <c:pt idx="1">
                  <c:v>29</c:v>
                </c:pt>
                <c:pt idx="3">
                  <c:v>3</c:v>
                </c:pt>
              </c:numCache>
            </c:numRef>
          </c:val>
          <c:extLst>
            <c:ext xmlns:c16="http://schemas.microsoft.com/office/drawing/2014/chart" uri="{C3380CC4-5D6E-409C-BE32-E72D297353CC}">
              <c16:uniqueId val="{00000001-4F24-4221-BE47-016918EE2E16}"/>
            </c:ext>
          </c:extLst>
        </c:ser>
        <c:ser>
          <c:idx val="2"/>
          <c:order val="2"/>
          <c:tx>
            <c:strRef>
              <c:f>'[1]NCR Data'!$D$24</c:f>
              <c:strCache>
                <c:ptCount val="1"/>
                <c:pt idx="0">
                  <c:v>ER5C</c:v>
                </c:pt>
              </c:strCache>
            </c:strRef>
          </c:tx>
          <c:spPr>
            <a:solidFill>
              <a:schemeClr val="accent3"/>
            </a:solidFill>
            <a:ln>
              <a:noFill/>
            </a:ln>
            <a:effectLst/>
          </c:spPr>
          <c:invertIfNegative val="0"/>
          <c:cat>
            <c:strRef>
              <c:f>'[1]NCR Data'!$A$25:$A$28</c:f>
              <c:strCache>
                <c:ptCount val="4"/>
                <c:pt idx="0">
                  <c:v>UseAsIs</c:v>
                </c:pt>
                <c:pt idx="1">
                  <c:v>Conforming</c:v>
                </c:pt>
                <c:pt idx="2">
                  <c:v>Return to Vendor</c:v>
                </c:pt>
                <c:pt idx="3">
                  <c:v>Reject</c:v>
                </c:pt>
              </c:strCache>
            </c:strRef>
          </c:cat>
          <c:val>
            <c:numRef>
              <c:f>'[1]NCR Data'!$D$25:$D$28</c:f>
              <c:numCache>
                <c:formatCode>General</c:formatCode>
                <c:ptCount val="4"/>
                <c:pt idx="0">
                  <c:v>1040</c:v>
                </c:pt>
                <c:pt idx="1">
                  <c:v>8</c:v>
                </c:pt>
                <c:pt idx="2">
                  <c:v>3</c:v>
                </c:pt>
                <c:pt idx="3">
                  <c:v>8</c:v>
                </c:pt>
              </c:numCache>
            </c:numRef>
          </c:val>
          <c:extLst>
            <c:ext xmlns:c16="http://schemas.microsoft.com/office/drawing/2014/chart" uri="{C3380CC4-5D6E-409C-BE32-E72D297353CC}">
              <c16:uniqueId val="{00000002-4F24-4221-BE47-016918EE2E16}"/>
            </c:ext>
          </c:extLst>
        </c:ser>
        <c:ser>
          <c:idx val="3"/>
          <c:order val="3"/>
          <c:tx>
            <c:strRef>
              <c:f>'[1]NCR Data'!$E$24</c:f>
              <c:strCache>
                <c:ptCount val="1"/>
                <c:pt idx="0">
                  <c:v>L2HE</c:v>
                </c:pt>
              </c:strCache>
            </c:strRef>
          </c:tx>
          <c:spPr>
            <a:solidFill>
              <a:schemeClr val="accent4"/>
            </a:solidFill>
            <a:ln>
              <a:noFill/>
            </a:ln>
            <a:effectLst/>
          </c:spPr>
          <c:invertIfNegative val="0"/>
          <c:cat>
            <c:strRef>
              <c:f>'[1]NCR Data'!$A$25:$A$28</c:f>
              <c:strCache>
                <c:ptCount val="4"/>
                <c:pt idx="0">
                  <c:v>UseAsIs</c:v>
                </c:pt>
                <c:pt idx="1">
                  <c:v>Conforming</c:v>
                </c:pt>
                <c:pt idx="2">
                  <c:v>Return to Vendor</c:v>
                </c:pt>
                <c:pt idx="3">
                  <c:v>Reject</c:v>
                </c:pt>
              </c:strCache>
            </c:strRef>
          </c:cat>
          <c:val>
            <c:numRef>
              <c:f>'[1]NCR Data'!$E$25:$E$28</c:f>
              <c:numCache>
                <c:formatCode>General</c:formatCode>
                <c:ptCount val="4"/>
                <c:pt idx="0">
                  <c:v>233</c:v>
                </c:pt>
                <c:pt idx="1">
                  <c:v>143</c:v>
                </c:pt>
                <c:pt idx="2">
                  <c:v>158</c:v>
                </c:pt>
                <c:pt idx="3">
                  <c:v>37</c:v>
                </c:pt>
              </c:numCache>
            </c:numRef>
          </c:val>
          <c:extLst>
            <c:ext xmlns:c16="http://schemas.microsoft.com/office/drawing/2014/chart" uri="{C3380CC4-5D6E-409C-BE32-E72D297353CC}">
              <c16:uniqueId val="{00000003-4F24-4221-BE47-016918EE2E16}"/>
            </c:ext>
          </c:extLst>
        </c:ser>
        <c:ser>
          <c:idx val="4"/>
          <c:order val="4"/>
          <c:tx>
            <c:strRef>
              <c:f>'[1]NCR Data'!$F$24</c:f>
              <c:strCache>
                <c:ptCount val="1"/>
                <c:pt idx="0">
                  <c:v>SNSPPU</c:v>
                </c:pt>
              </c:strCache>
            </c:strRef>
          </c:tx>
          <c:spPr>
            <a:solidFill>
              <a:schemeClr val="accent5"/>
            </a:solidFill>
            <a:ln>
              <a:noFill/>
            </a:ln>
            <a:effectLst/>
          </c:spPr>
          <c:invertIfNegative val="0"/>
          <c:dLbls>
            <c:dLbl>
              <c:idx val="0"/>
              <c:layout>
                <c:manualLayout>
                  <c:x val="-2.1536704671653771E-17"/>
                  <c:y val="-0.1746724890829694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F24-4221-BE47-016918EE2E16}"/>
                </c:ext>
              </c:extLst>
            </c:dLbl>
            <c:dLbl>
              <c:idx val="1"/>
              <c:layout>
                <c:manualLayout>
                  <c:x val="-4.3073409343307543E-17"/>
                  <c:y val="-9.898107714701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F24-4221-BE47-016918EE2E16}"/>
                </c:ext>
              </c:extLst>
            </c:dLbl>
            <c:dLbl>
              <c:idx val="2"/>
              <c:layout>
                <c:manualLayout>
                  <c:x val="0"/>
                  <c:y val="-0.1048034934497817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4F24-4221-BE47-016918EE2E16}"/>
                </c:ext>
              </c:extLst>
            </c:dLbl>
            <c:dLbl>
              <c:idx val="3"/>
              <c:layout>
                <c:manualLayout>
                  <c:x val="-8.6146818686615086E-17"/>
                  <c:y val="-8.733624454148471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4F24-4221-BE47-016918EE2E1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'[1]NCR Data'!$A$25:$A$28</c:f>
              <c:strCache>
                <c:ptCount val="4"/>
                <c:pt idx="0">
                  <c:v>UseAsIs</c:v>
                </c:pt>
                <c:pt idx="1">
                  <c:v>Conforming</c:v>
                </c:pt>
                <c:pt idx="2">
                  <c:v>Return to Vendor</c:v>
                </c:pt>
                <c:pt idx="3">
                  <c:v>Reject</c:v>
                </c:pt>
              </c:strCache>
            </c:strRef>
          </c:cat>
          <c:val>
            <c:numRef>
              <c:f>'[1]NCR Data'!$F$25:$F$28</c:f>
              <c:numCache>
                <c:formatCode>General</c:formatCode>
                <c:ptCount val="4"/>
                <c:pt idx="0">
                  <c:v>951</c:v>
                </c:pt>
                <c:pt idx="1">
                  <c:v>129</c:v>
                </c:pt>
                <c:pt idx="2">
                  <c:v>92</c:v>
                </c:pt>
                <c:pt idx="3">
                  <c:v>25</c:v>
                </c:pt>
              </c:numCache>
            </c:numRef>
          </c:val>
          <c:extLst>
            <c:ext xmlns:c16="http://schemas.microsoft.com/office/drawing/2014/chart" uri="{C3380CC4-5D6E-409C-BE32-E72D297353CC}">
              <c16:uniqueId val="{00000008-4F24-4221-BE47-016918EE2E16}"/>
            </c:ext>
          </c:extLst>
        </c:ser>
        <c:dLbls>
          <c:showLegendKey val="0"/>
          <c:showVal val="0"/>
          <c:showCatName val="0"/>
          <c:showSerName val="0"/>
          <c:showPercent val="0"/>
          <c:showBubbleSize val="0"/>
        </c:dLbls>
        <c:gapWidth val="150"/>
        <c:overlap val="100"/>
        <c:axId val="996376512"/>
        <c:axId val="761862544"/>
      </c:barChart>
      <c:catAx>
        <c:axId val="9963765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61862544"/>
        <c:crosses val="autoZero"/>
        <c:auto val="1"/>
        <c:lblAlgn val="ctr"/>
        <c:lblOffset val="100"/>
        <c:noMultiLvlLbl val="0"/>
      </c:catAx>
      <c:valAx>
        <c:axId val="76186254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9637651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SRFOPS</a:t>
            </a:r>
            <a:r>
              <a:rPr lang="en-US" baseline="0"/>
              <a:t> NCR Category </a:t>
            </a:r>
          </a:p>
          <a:p>
            <a:pPr>
              <a:defRPr/>
            </a:pPr>
            <a:r>
              <a:rPr lang="en-US" baseline="0"/>
              <a:t>22-Jan-2024</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'QualReview Mtg  Data 22Jan24'!$B$4</c:f>
              <c:strCache>
                <c:ptCount val="1"/>
                <c:pt idx="0">
                  <c:v>AUP</c:v>
                </c:pt>
              </c:strCache>
            </c:strRef>
          </c:tx>
          <c:spPr>
            <a:solidFill>
              <a:schemeClr val="accent1"/>
            </a:solidFill>
            <a:ln>
              <a:noFill/>
            </a:ln>
            <a:effectLst/>
          </c:spPr>
          <c:invertIfNegative val="0"/>
          <c:cat>
            <c:strRef>
              <c:f>'QualReview Mtg  Data 22Jan24'!$A$5:$A$26</c:f>
              <c:strCache>
                <c:ptCount val="21"/>
                <c:pt idx="0">
                  <c:v>Dimensional</c:v>
                </c:pt>
                <c:pt idx="1">
                  <c:v>Other</c:v>
                </c:pt>
                <c:pt idx="2">
                  <c:v>Dings</c:v>
                </c:pt>
                <c:pt idx="3">
                  <c:v>Scratches</c:v>
                </c:pt>
                <c:pt idx="4">
                  <c:v>Roughness</c:v>
                </c:pt>
                <c:pt idx="5">
                  <c:v>RFTestFailure</c:v>
                </c:pt>
                <c:pt idx="6">
                  <c:v>VTARFPerformance</c:v>
                </c:pt>
                <c:pt idx="7">
                  <c:v>Stains</c:v>
                </c:pt>
                <c:pt idx="8">
                  <c:v>Plating</c:v>
                </c:pt>
                <c:pt idx="9">
                  <c:v>Vacuum</c:v>
                </c:pt>
                <c:pt idx="10">
                  <c:v>CMTRFPerformance</c:v>
                </c:pt>
                <c:pt idx="11">
                  <c:v>Mechanical</c:v>
                </c:pt>
                <c:pt idx="12">
                  <c:v>Residues</c:v>
                </c:pt>
                <c:pt idx="13">
                  <c:v>Instrumentation</c:v>
                </c:pt>
                <c:pt idx="14">
                  <c:v>LeakTestFailure</c:v>
                </c:pt>
                <c:pt idx="15">
                  <c:v>Oxidation</c:v>
                </c:pt>
                <c:pt idx="16">
                  <c:v>InspectionFailure</c:v>
                </c:pt>
                <c:pt idx="17">
                  <c:v>ShippingDamage</c:v>
                </c:pt>
                <c:pt idx="18">
                  <c:v>Parallelism</c:v>
                </c:pt>
                <c:pt idx="19">
                  <c:v>Flatness</c:v>
                </c:pt>
                <c:pt idx="20">
                  <c:v>Delamination</c:v>
                </c:pt>
              </c:strCache>
            </c:strRef>
          </c:cat>
          <c:val>
            <c:numRef>
              <c:f>'QualReview Mtg  Data 22Jan24'!$B$5:$B$26</c:f>
              <c:numCache>
                <c:formatCode>General</c:formatCode>
                <c:ptCount val="22"/>
                <c:pt idx="0">
                  <c:v>44</c:v>
                </c:pt>
                <c:pt idx="1">
                  <c:v>1</c:v>
                </c:pt>
                <c:pt idx="2">
                  <c:v>5</c:v>
                </c:pt>
                <c:pt idx="3">
                  <c:v>1</c:v>
                </c:pt>
              </c:numCache>
            </c:numRef>
          </c:val>
          <c:extLst>
            <c:ext xmlns:c16="http://schemas.microsoft.com/office/drawing/2014/chart" uri="{C3380CC4-5D6E-409C-BE32-E72D297353CC}">
              <c16:uniqueId val="{00000000-440B-444C-9773-6BD712092234}"/>
            </c:ext>
          </c:extLst>
        </c:ser>
        <c:ser>
          <c:idx val="1"/>
          <c:order val="1"/>
          <c:tx>
            <c:strRef>
              <c:f>'QualReview Mtg  Data 22Jan24'!$C$4</c:f>
              <c:strCache>
                <c:ptCount val="1"/>
                <c:pt idx="0">
                  <c:v>C100R</c:v>
                </c:pt>
              </c:strCache>
            </c:strRef>
          </c:tx>
          <c:spPr>
            <a:solidFill>
              <a:schemeClr val="accent2"/>
            </a:solidFill>
            <a:ln>
              <a:noFill/>
            </a:ln>
            <a:effectLst/>
          </c:spPr>
          <c:invertIfNegative val="0"/>
          <c:cat>
            <c:strRef>
              <c:f>'QualReview Mtg  Data 22Jan24'!$A$5:$A$26</c:f>
              <c:strCache>
                <c:ptCount val="21"/>
                <c:pt idx="0">
                  <c:v>Dimensional</c:v>
                </c:pt>
                <c:pt idx="1">
                  <c:v>Other</c:v>
                </c:pt>
                <c:pt idx="2">
                  <c:v>Dings</c:v>
                </c:pt>
                <c:pt idx="3">
                  <c:v>Scratches</c:v>
                </c:pt>
                <c:pt idx="4">
                  <c:v>Roughness</c:v>
                </c:pt>
                <c:pt idx="5">
                  <c:v>RFTestFailure</c:v>
                </c:pt>
                <c:pt idx="6">
                  <c:v>VTARFPerformance</c:v>
                </c:pt>
                <c:pt idx="7">
                  <c:v>Stains</c:v>
                </c:pt>
                <c:pt idx="8">
                  <c:v>Plating</c:v>
                </c:pt>
                <c:pt idx="9">
                  <c:v>Vacuum</c:v>
                </c:pt>
                <c:pt idx="10">
                  <c:v>CMTRFPerformance</c:v>
                </c:pt>
                <c:pt idx="11">
                  <c:v>Mechanical</c:v>
                </c:pt>
                <c:pt idx="12">
                  <c:v>Residues</c:v>
                </c:pt>
                <c:pt idx="13">
                  <c:v>Instrumentation</c:v>
                </c:pt>
                <c:pt idx="14">
                  <c:v>LeakTestFailure</c:v>
                </c:pt>
                <c:pt idx="15">
                  <c:v>Oxidation</c:v>
                </c:pt>
                <c:pt idx="16">
                  <c:v>InspectionFailure</c:v>
                </c:pt>
                <c:pt idx="17">
                  <c:v>ShippingDamage</c:v>
                </c:pt>
                <c:pt idx="18">
                  <c:v>Parallelism</c:v>
                </c:pt>
                <c:pt idx="19">
                  <c:v>Flatness</c:v>
                </c:pt>
                <c:pt idx="20">
                  <c:v>Delamination</c:v>
                </c:pt>
              </c:strCache>
            </c:strRef>
          </c:cat>
          <c:val>
            <c:numRef>
              <c:f>'QualReview Mtg  Data 22Jan24'!$C$5:$C$26</c:f>
              <c:numCache>
                <c:formatCode>General</c:formatCode>
                <c:ptCount val="22"/>
                <c:pt idx="0">
                  <c:v>24</c:v>
                </c:pt>
                <c:pt idx="1">
                  <c:v>2</c:v>
                </c:pt>
                <c:pt idx="2">
                  <c:v>7</c:v>
                </c:pt>
                <c:pt idx="3">
                  <c:v>5</c:v>
                </c:pt>
                <c:pt idx="4">
                  <c:v>1</c:v>
                </c:pt>
                <c:pt idx="5">
                  <c:v>13</c:v>
                </c:pt>
                <c:pt idx="6">
                  <c:v>20</c:v>
                </c:pt>
                <c:pt idx="7">
                  <c:v>14</c:v>
                </c:pt>
                <c:pt idx="8">
                  <c:v>7</c:v>
                </c:pt>
                <c:pt idx="9">
                  <c:v>2</c:v>
                </c:pt>
                <c:pt idx="10">
                  <c:v>2</c:v>
                </c:pt>
                <c:pt idx="11">
                  <c:v>0</c:v>
                </c:pt>
                <c:pt idx="12">
                  <c:v>1</c:v>
                </c:pt>
                <c:pt idx="13">
                  <c:v>4</c:v>
                </c:pt>
                <c:pt idx="14">
                  <c:v>3</c:v>
                </c:pt>
                <c:pt idx="15">
                  <c:v>0</c:v>
                </c:pt>
                <c:pt idx="16">
                  <c:v>1</c:v>
                </c:pt>
                <c:pt idx="17">
                  <c:v>1</c:v>
                </c:pt>
                <c:pt idx="18">
                  <c:v>0</c:v>
                </c:pt>
                <c:pt idx="19">
                  <c:v>0</c:v>
                </c:pt>
                <c:pt idx="20">
                  <c:v>0</c:v>
                </c:pt>
              </c:numCache>
            </c:numRef>
          </c:val>
          <c:extLst>
            <c:ext xmlns:c16="http://schemas.microsoft.com/office/drawing/2014/chart" uri="{C3380CC4-5D6E-409C-BE32-E72D297353CC}">
              <c16:uniqueId val="{00000001-440B-444C-9773-6BD712092234}"/>
            </c:ext>
          </c:extLst>
        </c:ser>
        <c:ser>
          <c:idx val="2"/>
          <c:order val="2"/>
          <c:tx>
            <c:strRef>
              <c:f>'QualReview Mtg  Data 22Jan24'!$D$4</c:f>
              <c:strCache>
                <c:ptCount val="1"/>
                <c:pt idx="0">
                  <c:v>ER5C</c:v>
                </c:pt>
              </c:strCache>
            </c:strRef>
          </c:tx>
          <c:spPr>
            <a:solidFill>
              <a:schemeClr val="accent3"/>
            </a:solidFill>
            <a:ln>
              <a:noFill/>
            </a:ln>
            <a:effectLst/>
          </c:spPr>
          <c:invertIfNegative val="0"/>
          <c:cat>
            <c:strRef>
              <c:f>'QualReview Mtg  Data 22Jan24'!$A$5:$A$26</c:f>
              <c:strCache>
                <c:ptCount val="21"/>
                <c:pt idx="0">
                  <c:v>Dimensional</c:v>
                </c:pt>
                <c:pt idx="1">
                  <c:v>Other</c:v>
                </c:pt>
                <c:pt idx="2">
                  <c:v>Dings</c:v>
                </c:pt>
                <c:pt idx="3">
                  <c:v>Scratches</c:v>
                </c:pt>
                <c:pt idx="4">
                  <c:v>Roughness</c:v>
                </c:pt>
                <c:pt idx="5">
                  <c:v>RFTestFailure</c:v>
                </c:pt>
                <c:pt idx="6">
                  <c:v>VTARFPerformance</c:v>
                </c:pt>
                <c:pt idx="7">
                  <c:v>Stains</c:v>
                </c:pt>
                <c:pt idx="8">
                  <c:v>Plating</c:v>
                </c:pt>
                <c:pt idx="9">
                  <c:v>Vacuum</c:v>
                </c:pt>
                <c:pt idx="10">
                  <c:v>CMTRFPerformance</c:v>
                </c:pt>
                <c:pt idx="11">
                  <c:v>Mechanical</c:v>
                </c:pt>
                <c:pt idx="12">
                  <c:v>Residues</c:v>
                </c:pt>
                <c:pt idx="13">
                  <c:v>Instrumentation</c:v>
                </c:pt>
                <c:pt idx="14">
                  <c:v>LeakTestFailure</c:v>
                </c:pt>
                <c:pt idx="15">
                  <c:v>Oxidation</c:v>
                </c:pt>
                <c:pt idx="16">
                  <c:v>InspectionFailure</c:v>
                </c:pt>
                <c:pt idx="17">
                  <c:v>ShippingDamage</c:v>
                </c:pt>
                <c:pt idx="18">
                  <c:v>Parallelism</c:v>
                </c:pt>
                <c:pt idx="19">
                  <c:v>Flatness</c:v>
                </c:pt>
                <c:pt idx="20">
                  <c:v>Delamination</c:v>
                </c:pt>
              </c:strCache>
            </c:strRef>
          </c:cat>
          <c:val>
            <c:numRef>
              <c:f>'QualReview Mtg  Data 22Jan24'!$D$5:$D$26</c:f>
              <c:numCache>
                <c:formatCode>General</c:formatCode>
                <c:ptCount val="22"/>
                <c:pt idx="0">
                  <c:v>398</c:v>
                </c:pt>
                <c:pt idx="1">
                  <c:v>25</c:v>
                </c:pt>
                <c:pt idx="2">
                  <c:v>35</c:v>
                </c:pt>
                <c:pt idx="3">
                  <c:v>48</c:v>
                </c:pt>
                <c:pt idx="4">
                  <c:v>56</c:v>
                </c:pt>
                <c:pt idx="5">
                  <c:v>28</c:v>
                </c:pt>
                <c:pt idx="6">
                  <c:v>43</c:v>
                </c:pt>
                <c:pt idx="7">
                  <c:v>23</c:v>
                </c:pt>
                <c:pt idx="8">
                  <c:v>12</c:v>
                </c:pt>
                <c:pt idx="9">
                  <c:v>2</c:v>
                </c:pt>
                <c:pt idx="10">
                  <c:v>20</c:v>
                </c:pt>
                <c:pt idx="11">
                  <c:v>2</c:v>
                </c:pt>
                <c:pt idx="12">
                  <c:v>10</c:v>
                </c:pt>
                <c:pt idx="13">
                  <c:v>0</c:v>
                </c:pt>
                <c:pt idx="14">
                  <c:v>2</c:v>
                </c:pt>
                <c:pt idx="15">
                  <c:v>2</c:v>
                </c:pt>
                <c:pt idx="16">
                  <c:v>2</c:v>
                </c:pt>
                <c:pt idx="17">
                  <c:v>0</c:v>
                </c:pt>
                <c:pt idx="18">
                  <c:v>11</c:v>
                </c:pt>
                <c:pt idx="19">
                  <c:v>8</c:v>
                </c:pt>
                <c:pt idx="20">
                  <c:v>1</c:v>
                </c:pt>
              </c:numCache>
            </c:numRef>
          </c:val>
          <c:extLst>
            <c:ext xmlns:c16="http://schemas.microsoft.com/office/drawing/2014/chart" uri="{C3380CC4-5D6E-409C-BE32-E72D297353CC}">
              <c16:uniqueId val="{00000002-440B-444C-9773-6BD712092234}"/>
            </c:ext>
          </c:extLst>
        </c:ser>
        <c:ser>
          <c:idx val="3"/>
          <c:order val="3"/>
          <c:tx>
            <c:strRef>
              <c:f>'QualReview Mtg  Data 22Jan24'!$E$4</c:f>
              <c:strCache>
                <c:ptCount val="1"/>
                <c:pt idx="0">
                  <c:v>L2HE</c:v>
                </c:pt>
              </c:strCache>
            </c:strRef>
          </c:tx>
          <c:spPr>
            <a:solidFill>
              <a:schemeClr val="accent4"/>
            </a:solidFill>
            <a:ln>
              <a:noFill/>
            </a:ln>
            <a:effectLst/>
          </c:spPr>
          <c:invertIfNegative val="0"/>
          <c:cat>
            <c:strRef>
              <c:f>'QualReview Mtg  Data 22Jan24'!$A$5:$A$26</c:f>
              <c:strCache>
                <c:ptCount val="21"/>
                <c:pt idx="0">
                  <c:v>Dimensional</c:v>
                </c:pt>
                <c:pt idx="1">
                  <c:v>Other</c:v>
                </c:pt>
                <c:pt idx="2">
                  <c:v>Dings</c:v>
                </c:pt>
                <c:pt idx="3">
                  <c:v>Scratches</c:v>
                </c:pt>
                <c:pt idx="4">
                  <c:v>Roughness</c:v>
                </c:pt>
                <c:pt idx="5">
                  <c:v>RFTestFailure</c:v>
                </c:pt>
                <c:pt idx="6">
                  <c:v>VTARFPerformance</c:v>
                </c:pt>
                <c:pt idx="7">
                  <c:v>Stains</c:v>
                </c:pt>
                <c:pt idx="8">
                  <c:v>Plating</c:v>
                </c:pt>
                <c:pt idx="9">
                  <c:v>Vacuum</c:v>
                </c:pt>
                <c:pt idx="10">
                  <c:v>CMTRFPerformance</c:v>
                </c:pt>
                <c:pt idx="11">
                  <c:v>Mechanical</c:v>
                </c:pt>
                <c:pt idx="12">
                  <c:v>Residues</c:v>
                </c:pt>
                <c:pt idx="13">
                  <c:v>Instrumentation</c:v>
                </c:pt>
                <c:pt idx="14">
                  <c:v>LeakTestFailure</c:v>
                </c:pt>
                <c:pt idx="15">
                  <c:v>Oxidation</c:v>
                </c:pt>
                <c:pt idx="16">
                  <c:v>InspectionFailure</c:v>
                </c:pt>
                <c:pt idx="17">
                  <c:v>ShippingDamage</c:v>
                </c:pt>
                <c:pt idx="18">
                  <c:v>Parallelism</c:v>
                </c:pt>
                <c:pt idx="19">
                  <c:v>Flatness</c:v>
                </c:pt>
                <c:pt idx="20">
                  <c:v>Delamination</c:v>
                </c:pt>
              </c:strCache>
            </c:strRef>
          </c:cat>
          <c:val>
            <c:numRef>
              <c:f>'QualReview Mtg  Data 22Jan24'!$E$5:$E$26</c:f>
              <c:numCache>
                <c:formatCode>General</c:formatCode>
                <c:ptCount val="22"/>
                <c:pt idx="0">
                  <c:v>81</c:v>
                </c:pt>
                <c:pt idx="1">
                  <c:v>131</c:v>
                </c:pt>
                <c:pt idx="2">
                  <c:v>65</c:v>
                </c:pt>
                <c:pt idx="3">
                  <c:v>65</c:v>
                </c:pt>
                <c:pt idx="4">
                  <c:v>14</c:v>
                </c:pt>
                <c:pt idx="5">
                  <c:v>30</c:v>
                </c:pt>
                <c:pt idx="6">
                  <c:v>20</c:v>
                </c:pt>
                <c:pt idx="7">
                  <c:v>30</c:v>
                </c:pt>
                <c:pt idx="8">
                  <c:v>33</c:v>
                </c:pt>
                <c:pt idx="9">
                  <c:v>8</c:v>
                </c:pt>
                <c:pt idx="10">
                  <c:v>2</c:v>
                </c:pt>
                <c:pt idx="11">
                  <c:v>7</c:v>
                </c:pt>
                <c:pt idx="12">
                  <c:v>11</c:v>
                </c:pt>
                <c:pt idx="13">
                  <c:v>13</c:v>
                </c:pt>
                <c:pt idx="14">
                  <c:v>12</c:v>
                </c:pt>
                <c:pt idx="15">
                  <c:v>18</c:v>
                </c:pt>
                <c:pt idx="16">
                  <c:v>15</c:v>
                </c:pt>
                <c:pt idx="17">
                  <c:v>9</c:v>
                </c:pt>
                <c:pt idx="18">
                  <c:v>4</c:v>
                </c:pt>
                <c:pt idx="19">
                  <c:v>0</c:v>
                </c:pt>
                <c:pt idx="20">
                  <c:v>3</c:v>
                </c:pt>
              </c:numCache>
            </c:numRef>
          </c:val>
          <c:extLst>
            <c:ext xmlns:c16="http://schemas.microsoft.com/office/drawing/2014/chart" uri="{C3380CC4-5D6E-409C-BE32-E72D297353CC}">
              <c16:uniqueId val="{00000003-440B-444C-9773-6BD712092234}"/>
            </c:ext>
          </c:extLst>
        </c:ser>
        <c:ser>
          <c:idx val="4"/>
          <c:order val="4"/>
          <c:tx>
            <c:strRef>
              <c:f>'QualReview Mtg  Data 22Jan24'!$F$4</c:f>
              <c:strCache>
                <c:ptCount val="1"/>
                <c:pt idx="0">
                  <c:v>SNSPPU</c:v>
                </c:pt>
              </c:strCache>
            </c:strRef>
          </c:tx>
          <c:spPr>
            <a:solidFill>
              <a:schemeClr val="accent5"/>
            </a:solidFill>
            <a:ln>
              <a:noFill/>
            </a:ln>
            <a:effectLst/>
          </c:spPr>
          <c:invertIfNegative val="0"/>
          <c:cat>
            <c:strRef>
              <c:f>'QualReview Mtg  Data 22Jan24'!$A$5:$A$26</c:f>
              <c:strCache>
                <c:ptCount val="21"/>
                <c:pt idx="0">
                  <c:v>Dimensional</c:v>
                </c:pt>
                <c:pt idx="1">
                  <c:v>Other</c:v>
                </c:pt>
                <c:pt idx="2">
                  <c:v>Dings</c:v>
                </c:pt>
                <c:pt idx="3">
                  <c:v>Scratches</c:v>
                </c:pt>
                <c:pt idx="4">
                  <c:v>Roughness</c:v>
                </c:pt>
                <c:pt idx="5">
                  <c:v>RFTestFailure</c:v>
                </c:pt>
                <c:pt idx="6">
                  <c:v>VTARFPerformance</c:v>
                </c:pt>
                <c:pt idx="7">
                  <c:v>Stains</c:v>
                </c:pt>
                <c:pt idx="8">
                  <c:v>Plating</c:v>
                </c:pt>
                <c:pt idx="9">
                  <c:v>Vacuum</c:v>
                </c:pt>
                <c:pt idx="10">
                  <c:v>CMTRFPerformance</c:v>
                </c:pt>
                <c:pt idx="11">
                  <c:v>Mechanical</c:v>
                </c:pt>
                <c:pt idx="12">
                  <c:v>Residues</c:v>
                </c:pt>
                <c:pt idx="13">
                  <c:v>Instrumentation</c:v>
                </c:pt>
                <c:pt idx="14">
                  <c:v>LeakTestFailure</c:v>
                </c:pt>
                <c:pt idx="15">
                  <c:v>Oxidation</c:v>
                </c:pt>
                <c:pt idx="16">
                  <c:v>InspectionFailure</c:v>
                </c:pt>
                <c:pt idx="17">
                  <c:v>ShippingDamage</c:v>
                </c:pt>
                <c:pt idx="18">
                  <c:v>Parallelism</c:v>
                </c:pt>
                <c:pt idx="19">
                  <c:v>Flatness</c:v>
                </c:pt>
                <c:pt idx="20">
                  <c:v>Delamination</c:v>
                </c:pt>
              </c:strCache>
            </c:strRef>
          </c:cat>
          <c:val>
            <c:numRef>
              <c:f>'QualReview Mtg  Data 22Jan24'!$F$5:$F$26</c:f>
              <c:numCache>
                <c:formatCode>General</c:formatCode>
                <c:ptCount val="22"/>
                <c:pt idx="0">
                  <c:v>185</c:v>
                </c:pt>
                <c:pt idx="1">
                  <c:v>158</c:v>
                </c:pt>
                <c:pt idx="2">
                  <c:v>112</c:v>
                </c:pt>
                <c:pt idx="3">
                  <c:v>104</c:v>
                </c:pt>
                <c:pt idx="4">
                  <c:v>27</c:v>
                </c:pt>
                <c:pt idx="5">
                  <c:v>15</c:v>
                </c:pt>
                <c:pt idx="6">
                  <c:v>0</c:v>
                </c:pt>
                <c:pt idx="7">
                  <c:v>13</c:v>
                </c:pt>
                <c:pt idx="8">
                  <c:v>0</c:v>
                </c:pt>
                <c:pt idx="9">
                  <c:v>27</c:v>
                </c:pt>
                <c:pt idx="10">
                  <c:v>13</c:v>
                </c:pt>
                <c:pt idx="11">
                  <c:v>23</c:v>
                </c:pt>
                <c:pt idx="12">
                  <c:v>5</c:v>
                </c:pt>
                <c:pt idx="13">
                  <c:v>9</c:v>
                </c:pt>
                <c:pt idx="14">
                  <c:v>9</c:v>
                </c:pt>
                <c:pt idx="15">
                  <c:v>6</c:v>
                </c:pt>
                <c:pt idx="16">
                  <c:v>2</c:v>
                </c:pt>
                <c:pt idx="17">
                  <c:v>8</c:v>
                </c:pt>
                <c:pt idx="18">
                  <c:v>0</c:v>
                </c:pt>
                <c:pt idx="19">
                  <c:v>1</c:v>
                </c:pt>
                <c:pt idx="20">
                  <c:v>0</c:v>
                </c:pt>
              </c:numCache>
            </c:numRef>
          </c:val>
          <c:extLst>
            <c:ext xmlns:c16="http://schemas.microsoft.com/office/drawing/2014/chart" uri="{C3380CC4-5D6E-409C-BE32-E72D297353CC}">
              <c16:uniqueId val="{00000004-440B-444C-9773-6BD712092234}"/>
            </c:ext>
          </c:extLst>
        </c:ser>
        <c:dLbls>
          <c:showLegendKey val="0"/>
          <c:showVal val="0"/>
          <c:showCatName val="0"/>
          <c:showSerName val="0"/>
          <c:showPercent val="0"/>
          <c:showBubbleSize val="0"/>
        </c:dLbls>
        <c:gapWidth val="150"/>
        <c:overlap val="100"/>
        <c:axId val="368313512"/>
        <c:axId val="368308920"/>
      </c:barChart>
      <c:catAx>
        <c:axId val="3683135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68308920"/>
        <c:crosses val="autoZero"/>
        <c:auto val="1"/>
        <c:lblAlgn val="ctr"/>
        <c:lblOffset val="100"/>
        <c:noMultiLvlLbl val="0"/>
      </c:catAx>
      <c:valAx>
        <c:axId val="36830892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6831351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SRFOPS NCR Initial &amp; Final</a:t>
            </a:r>
            <a:r>
              <a:rPr lang="en-US" baseline="0"/>
              <a:t> Disposition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'QualReview Mtg  Data 22Jan24'!$B$31</c:f>
              <c:strCache>
                <c:ptCount val="1"/>
                <c:pt idx="0">
                  <c:v>AUPPS</c:v>
                </c:pt>
              </c:strCache>
            </c:strRef>
          </c:tx>
          <c:spPr>
            <a:solidFill>
              <a:schemeClr val="accent1"/>
            </a:solidFill>
            <a:ln>
              <a:noFill/>
            </a:ln>
            <a:effectLst/>
          </c:spPr>
          <c:invertIfNegative val="0"/>
          <c:cat>
            <c:strRef>
              <c:f>'QualReview Mtg  Data 22Jan24'!$A$32:$A$35</c:f>
              <c:strCache>
                <c:ptCount val="4"/>
                <c:pt idx="0">
                  <c:v>UseAsIs</c:v>
                </c:pt>
                <c:pt idx="1">
                  <c:v>Conforming</c:v>
                </c:pt>
                <c:pt idx="2">
                  <c:v>Return to Vendor</c:v>
                </c:pt>
                <c:pt idx="3">
                  <c:v>Reject</c:v>
                </c:pt>
              </c:strCache>
            </c:strRef>
          </c:cat>
          <c:val>
            <c:numRef>
              <c:f>'QualReview Mtg  Data 22Jan24'!$B$32:$B$35</c:f>
              <c:numCache>
                <c:formatCode>General</c:formatCode>
                <c:ptCount val="4"/>
                <c:pt idx="0">
                  <c:v>109</c:v>
                </c:pt>
                <c:pt idx="1">
                  <c:v>19</c:v>
                </c:pt>
                <c:pt idx="3">
                  <c:v>37</c:v>
                </c:pt>
              </c:numCache>
            </c:numRef>
          </c:val>
          <c:extLst>
            <c:ext xmlns:c16="http://schemas.microsoft.com/office/drawing/2014/chart" uri="{C3380CC4-5D6E-409C-BE32-E72D297353CC}">
              <c16:uniqueId val="{00000000-B7CC-4776-AEA0-9275FC209CA6}"/>
            </c:ext>
          </c:extLst>
        </c:ser>
        <c:ser>
          <c:idx val="1"/>
          <c:order val="1"/>
          <c:tx>
            <c:strRef>
              <c:f>'QualReview Mtg  Data 22Jan24'!$C$31</c:f>
              <c:strCache>
                <c:ptCount val="1"/>
                <c:pt idx="0">
                  <c:v>C100R</c:v>
                </c:pt>
              </c:strCache>
            </c:strRef>
          </c:tx>
          <c:spPr>
            <a:solidFill>
              <a:schemeClr val="accent2"/>
            </a:solidFill>
            <a:ln>
              <a:noFill/>
            </a:ln>
            <a:effectLst/>
          </c:spPr>
          <c:invertIfNegative val="0"/>
          <c:cat>
            <c:strRef>
              <c:f>'QualReview Mtg  Data 22Jan24'!$A$32:$A$35</c:f>
              <c:strCache>
                <c:ptCount val="4"/>
                <c:pt idx="0">
                  <c:v>UseAsIs</c:v>
                </c:pt>
                <c:pt idx="1">
                  <c:v>Conforming</c:v>
                </c:pt>
                <c:pt idx="2">
                  <c:v>Return to Vendor</c:v>
                </c:pt>
                <c:pt idx="3">
                  <c:v>Reject</c:v>
                </c:pt>
              </c:strCache>
            </c:strRef>
          </c:cat>
          <c:val>
            <c:numRef>
              <c:f>'QualReview Mtg  Data 22Jan24'!$C$32:$C$35</c:f>
              <c:numCache>
                <c:formatCode>General</c:formatCode>
                <c:ptCount val="4"/>
                <c:pt idx="0">
                  <c:v>198</c:v>
                </c:pt>
                <c:pt idx="1">
                  <c:v>32</c:v>
                </c:pt>
                <c:pt idx="3">
                  <c:v>3</c:v>
                </c:pt>
              </c:numCache>
            </c:numRef>
          </c:val>
          <c:extLst>
            <c:ext xmlns:c16="http://schemas.microsoft.com/office/drawing/2014/chart" uri="{C3380CC4-5D6E-409C-BE32-E72D297353CC}">
              <c16:uniqueId val="{00000001-B7CC-4776-AEA0-9275FC209CA6}"/>
            </c:ext>
          </c:extLst>
        </c:ser>
        <c:ser>
          <c:idx val="2"/>
          <c:order val="2"/>
          <c:tx>
            <c:strRef>
              <c:f>'QualReview Mtg  Data 22Jan24'!$D$31</c:f>
              <c:strCache>
                <c:ptCount val="1"/>
                <c:pt idx="0">
                  <c:v>ER5C</c:v>
                </c:pt>
              </c:strCache>
            </c:strRef>
          </c:tx>
          <c:spPr>
            <a:solidFill>
              <a:schemeClr val="accent3"/>
            </a:solidFill>
            <a:ln>
              <a:noFill/>
            </a:ln>
            <a:effectLst/>
          </c:spPr>
          <c:invertIfNegative val="0"/>
          <c:cat>
            <c:strRef>
              <c:f>'QualReview Mtg  Data 22Jan24'!$A$32:$A$35</c:f>
              <c:strCache>
                <c:ptCount val="4"/>
                <c:pt idx="0">
                  <c:v>UseAsIs</c:v>
                </c:pt>
                <c:pt idx="1">
                  <c:v>Conforming</c:v>
                </c:pt>
                <c:pt idx="2">
                  <c:v>Return to Vendor</c:v>
                </c:pt>
                <c:pt idx="3">
                  <c:v>Reject</c:v>
                </c:pt>
              </c:strCache>
            </c:strRef>
          </c:cat>
          <c:val>
            <c:numRef>
              <c:f>'QualReview Mtg  Data 22Jan24'!$D$32:$D$35</c:f>
              <c:numCache>
                <c:formatCode>General</c:formatCode>
                <c:ptCount val="4"/>
                <c:pt idx="0">
                  <c:v>1110</c:v>
                </c:pt>
                <c:pt idx="1">
                  <c:v>24</c:v>
                </c:pt>
                <c:pt idx="2">
                  <c:v>3</c:v>
                </c:pt>
                <c:pt idx="3">
                  <c:v>13</c:v>
                </c:pt>
              </c:numCache>
            </c:numRef>
          </c:val>
          <c:extLst>
            <c:ext xmlns:c16="http://schemas.microsoft.com/office/drawing/2014/chart" uri="{C3380CC4-5D6E-409C-BE32-E72D297353CC}">
              <c16:uniqueId val="{00000002-B7CC-4776-AEA0-9275FC209CA6}"/>
            </c:ext>
          </c:extLst>
        </c:ser>
        <c:ser>
          <c:idx val="3"/>
          <c:order val="3"/>
          <c:tx>
            <c:strRef>
              <c:f>'QualReview Mtg  Data 22Jan24'!$E$31</c:f>
              <c:strCache>
                <c:ptCount val="1"/>
                <c:pt idx="0">
                  <c:v>L2HE</c:v>
                </c:pt>
              </c:strCache>
            </c:strRef>
          </c:tx>
          <c:spPr>
            <a:solidFill>
              <a:schemeClr val="accent4"/>
            </a:solidFill>
            <a:ln>
              <a:noFill/>
            </a:ln>
            <a:effectLst/>
          </c:spPr>
          <c:invertIfNegative val="0"/>
          <c:cat>
            <c:strRef>
              <c:f>'QualReview Mtg  Data 22Jan24'!$A$32:$A$35</c:f>
              <c:strCache>
                <c:ptCount val="4"/>
                <c:pt idx="0">
                  <c:v>UseAsIs</c:v>
                </c:pt>
                <c:pt idx="1">
                  <c:v>Conforming</c:v>
                </c:pt>
                <c:pt idx="2">
                  <c:v>Return to Vendor</c:v>
                </c:pt>
                <c:pt idx="3">
                  <c:v>Reject</c:v>
                </c:pt>
              </c:strCache>
            </c:strRef>
          </c:cat>
          <c:val>
            <c:numRef>
              <c:f>'QualReview Mtg  Data 22Jan24'!$E$32:$E$35</c:f>
              <c:numCache>
                <c:formatCode>General</c:formatCode>
                <c:ptCount val="4"/>
                <c:pt idx="0">
                  <c:v>338</c:v>
                </c:pt>
                <c:pt idx="1">
                  <c:v>176</c:v>
                </c:pt>
                <c:pt idx="2">
                  <c:v>191</c:v>
                </c:pt>
                <c:pt idx="3">
                  <c:v>61</c:v>
                </c:pt>
              </c:numCache>
            </c:numRef>
          </c:val>
          <c:extLst>
            <c:ext xmlns:c16="http://schemas.microsoft.com/office/drawing/2014/chart" uri="{C3380CC4-5D6E-409C-BE32-E72D297353CC}">
              <c16:uniqueId val="{00000003-B7CC-4776-AEA0-9275FC209CA6}"/>
            </c:ext>
          </c:extLst>
        </c:ser>
        <c:ser>
          <c:idx val="4"/>
          <c:order val="4"/>
          <c:tx>
            <c:strRef>
              <c:f>'QualReview Mtg  Data 22Jan24'!$F$31</c:f>
              <c:strCache>
                <c:ptCount val="1"/>
                <c:pt idx="0">
                  <c:v>SNSPPU</c:v>
                </c:pt>
              </c:strCache>
            </c:strRef>
          </c:tx>
          <c:spPr>
            <a:solidFill>
              <a:schemeClr val="accent5"/>
            </a:solidFill>
            <a:ln>
              <a:noFill/>
            </a:ln>
            <a:effectLst/>
          </c:spPr>
          <c:invertIfNegative val="0"/>
          <c:cat>
            <c:strRef>
              <c:f>'QualReview Mtg  Data 22Jan24'!$A$32:$A$35</c:f>
              <c:strCache>
                <c:ptCount val="4"/>
                <c:pt idx="0">
                  <c:v>UseAsIs</c:v>
                </c:pt>
                <c:pt idx="1">
                  <c:v>Conforming</c:v>
                </c:pt>
                <c:pt idx="2">
                  <c:v>Return to Vendor</c:v>
                </c:pt>
                <c:pt idx="3">
                  <c:v>Reject</c:v>
                </c:pt>
              </c:strCache>
            </c:strRef>
          </c:cat>
          <c:val>
            <c:numRef>
              <c:f>'QualReview Mtg  Data 22Jan24'!$F$32:$F$35</c:f>
              <c:numCache>
                <c:formatCode>General</c:formatCode>
                <c:ptCount val="4"/>
                <c:pt idx="0">
                  <c:v>1049</c:v>
                </c:pt>
                <c:pt idx="1">
                  <c:v>147</c:v>
                </c:pt>
                <c:pt idx="2">
                  <c:v>92</c:v>
                </c:pt>
                <c:pt idx="3">
                  <c:v>26</c:v>
                </c:pt>
              </c:numCache>
            </c:numRef>
          </c:val>
          <c:extLst>
            <c:ext xmlns:c16="http://schemas.microsoft.com/office/drawing/2014/chart" uri="{C3380CC4-5D6E-409C-BE32-E72D297353CC}">
              <c16:uniqueId val="{00000004-B7CC-4776-AEA0-9275FC209CA6}"/>
            </c:ext>
          </c:extLst>
        </c:ser>
        <c:dLbls>
          <c:showLegendKey val="0"/>
          <c:showVal val="0"/>
          <c:showCatName val="0"/>
          <c:showSerName val="0"/>
          <c:showPercent val="0"/>
          <c:showBubbleSize val="0"/>
        </c:dLbls>
        <c:gapWidth val="150"/>
        <c:overlap val="100"/>
        <c:axId val="398302016"/>
        <c:axId val="398295456"/>
      </c:barChart>
      <c:catAx>
        <c:axId val="398302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8295456"/>
        <c:crosses val="autoZero"/>
        <c:auto val="1"/>
        <c:lblAlgn val="ctr"/>
        <c:lblOffset val="100"/>
        <c:noMultiLvlLbl val="0"/>
      </c:catAx>
      <c:valAx>
        <c:axId val="39829545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830201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NCR Closure</a:t>
            </a:r>
            <a:r>
              <a:rPr lang="en-US" baseline="0"/>
              <a:t> by Project </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'QualReview Mtg  Data 22Jan24'!$A$48</c:f>
              <c:strCache>
                <c:ptCount val="1"/>
                <c:pt idx="0">
                  <c:v>&lt;2 wks</c:v>
                </c:pt>
              </c:strCache>
            </c:strRef>
          </c:tx>
          <c:spPr>
            <a:solidFill>
              <a:schemeClr val="accent1"/>
            </a:solidFill>
            <a:ln>
              <a:noFill/>
            </a:ln>
            <a:effectLst/>
          </c:spPr>
          <c:invertIfNegative val="0"/>
          <c:cat>
            <c:strRef>
              <c:f>'QualReview Mtg  Data 22Jan24'!$B$47:$F$47</c:f>
              <c:strCache>
                <c:ptCount val="5"/>
                <c:pt idx="0">
                  <c:v>AUPPS</c:v>
                </c:pt>
                <c:pt idx="1">
                  <c:v>C100R</c:v>
                </c:pt>
                <c:pt idx="2">
                  <c:v>ER5C</c:v>
                </c:pt>
                <c:pt idx="3">
                  <c:v>L2HE</c:v>
                </c:pt>
                <c:pt idx="4">
                  <c:v>SNSPPU</c:v>
                </c:pt>
              </c:strCache>
            </c:strRef>
          </c:cat>
          <c:val>
            <c:numRef>
              <c:f>'QualReview Mtg  Data 22Jan24'!$B$48:$F$48</c:f>
              <c:numCache>
                <c:formatCode>General</c:formatCode>
                <c:ptCount val="5"/>
                <c:pt idx="0">
                  <c:v>52</c:v>
                </c:pt>
                <c:pt idx="1">
                  <c:v>47</c:v>
                </c:pt>
                <c:pt idx="2">
                  <c:v>242</c:v>
                </c:pt>
                <c:pt idx="3">
                  <c:v>260</c:v>
                </c:pt>
                <c:pt idx="4">
                  <c:v>252</c:v>
                </c:pt>
              </c:numCache>
            </c:numRef>
          </c:val>
          <c:extLst>
            <c:ext xmlns:c16="http://schemas.microsoft.com/office/drawing/2014/chart" uri="{C3380CC4-5D6E-409C-BE32-E72D297353CC}">
              <c16:uniqueId val="{00000000-1553-42FF-8353-07966AA52B5C}"/>
            </c:ext>
          </c:extLst>
        </c:ser>
        <c:ser>
          <c:idx val="1"/>
          <c:order val="1"/>
          <c:tx>
            <c:strRef>
              <c:f>'QualReview Mtg  Data 22Jan24'!$A$49</c:f>
              <c:strCache>
                <c:ptCount val="1"/>
                <c:pt idx="0">
                  <c:v>2wks - 1 mo</c:v>
                </c:pt>
              </c:strCache>
            </c:strRef>
          </c:tx>
          <c:spPr>
            <a:solidFill>
              <a:schemeClr val="accent2"/>
            </a:solidFill>
            <a:ln>
              <a:noFill/>
            </a:ln>
            <a:effectLst/>
          </c:spPr>
          <c:invertIfNegative val="0"/>
          <c:cat>
            <c:strRef>
              <c:f>'QualReview Mtg  Data 22Jan24'!$B$47:$F$47</c:f>
              <c:strCache>
                <c:ptCount val="5"/>
                <c:pt idx="0">
                  <c:v>AUPPS</c:v>
                </c:pt>
                <c:pt idx="1">
                  <c:v>C100R</c:v>
                </c:pt>
                <c:pt idx="2">
                  <c:v>ER5C</c:v>
                </c:pt>
                <c:pt idx="3">
                  <c:v>L2HE</c:v>
                </c:pt>
                <c:pt idx="4">
                  <c:v>SNSPPU</c:v>
                </c:pt>
              </c:strCache>
            </c:strRef>
          </c:cat>
          <c:val>
            <c:numRef>
              <c:f>'QualReview Mtg  Data 22Jan24'!$B$49:$F$49</c:f>
              <c:numCache>
                <c:formatCode>General</c:formatCode>
                <c:ptCount val="5"/>
                <c:pt idx="0">
                  <c:v>0</c:v>
                </c:pt>
                <c:pt idx="1">
                  <c:v>22</c:v>
                </c:pt>
                <c:pt idx="2">
                  <c:v>79</c:v>
                </c:pt>
                <c:pt idx="3">
                  <c:v>45</c:v>
                </c:pt>
                <c:pt idx="4">
                  <c:v>139</c:v>
                </c:pt>
              </c:numCache>
            </c:numRef>
          </c:val>
          <c:extLst>
            <c:ext xmlns:c16="http://schemas.microsoft.com/office/drawing/2014/chart" uri="{C3380CC4-5D6E-409C-BE32-E72D297353CC}">
              <c16:uniqueId val="{00000001-1553-42FF-8353-07966AA52B5C}"/>
            </c:ext>
          </c:extLst>
        </c:ser>
        <c:ser>
          <c:idx val="2"/>
          <c:order val="2"/>
          <c:tx>
            <c:strRef>
              <c:f>'QualReview Mtg  Data 22Jan24'!$A$50</c:f>
              <c:strCache>
                <c:ptCount val="1"/>
                <c:pt idx="0">
                  <c:v>1-3 mo</c:v>
                </c:pt>
              </c:strCache>
            </c:strRef>
          </c:tx>
          <c:spPr>
            <a:solidFill>
              <a:schemeClr val="accent3"/>
            </a:solidFill>
            <a:ln>
              <a:noFill/>
            </a:ln>
            <a:effectLst/>
          </c:spPr>
          <c:invertIfNegative val="0"/>
          <c:cat>
            <c:strRef>
              <c:f>'QualReview Mtg  Data 22Jan24'!$B$47:$F$47</c:f>
              <c:strCache>
                <c:ptCount val="5"/>
                <c:pt idx="0">
                  <c:v>AUPPS</c:v>
                </c:pt>
                <c:pt idx="1">
                  <c:v>C100R</c:v>
                </c:pt>
                <c:pt idx="2">
                  <c:v>ER5C</c:v>
                </c:pt>
                <c:pt idx="3">
                  <c:v>L2HE</c:v>
                </c:pt>
                <c:pt idx="4">
                  <c:v>SNSPPU</c:v>
                </c:pt>
              </c:strCache>
            </c:strRef>
          </c:cat>
          <c:val>
            <c:numRef>
              <c:f>'QualReview Mtg  Data 22Jan24'!$B$50:$F$50</c:f>
              <c:numCache>
                <c:formatCode>General</c:formatCode>
                <c:ptCount val="5"/>
                <c:pt idx="0">
                  <c:v>5</c:v>
                </c:pt>
                <c:pt idx="1">
                  <c:v>36</c:v>
                </c:pt>
                <c:pt idx="2">
                  <c:v>154</c:v>
                </c:pt>
                <c:pt idx="3">
                  <c:v>113</c:v>
                </c:pt>
                <c:pt idx="4">
                  <c:v>191</c:v>
                </c:pt>
              </c:numCache>
            </c:numRef>
          </c:val>
          <c:extLst>
            <c:ext xmlns:c16="http://schemas.microsoft.com/office/drawing/2014/chart" uri="{C3380CC4-5D6E-409C-BE32-E72D297353CC}">
              <c16:uniqueId val="{00000002-1553-42FF-8353-07966AA52B5C}"/>
            </c:ext>
          </c:extLst>
        </c:ser>
        <c:ser>
          <c:idx val="3"/>
          <c:order val="3"/>
          <c:tx>
            <c:strRef>
              <c:f>'QualReview Mtg  Data 22Jan24'!$A$51</c:f>
              <c:strCache>
                <c:ptCount val="1"/>
                <c:pt idx="0">
                  <c:v>3-6 mo</c:v>
                </c:pt>
              </c:strCache>
            </c:strRef>
          </c:tx>
          <c:spPr>
            <a:solidFill>
              <a:schemeClr val="accent4"/>
            </a:solidFill>
            <a:ln>
              <a:noFill/>
            </a:ln>
            <a:effectLst/>
          </c:spPr>
          <c:invertIfNegative val="0"/>
          <c:cat>
            <c:strRef>
              <c:f>'QualReview Mtg  Data 22Jan24'!$B$47:$F$47</c:f>
              <c:strCache>
                <c:ptCount val="5"/>
                <c:pt idx="0">
                  <c:v>AUPPS</c:v>
                </c:pt>
                <c:pt idx="1">
                  <c:v>C100R</c:v>
                </c:pt>
                <c:pt idx="2">
                  <c:v>ER5C</c:v>
                </c:pt>
                <c:pt idx="3">
                  <c:v>L2HE</c:v>
                </c:pt>
                <c:pt idx="4">
                  <c:v>SNSPPU</c:v>
                </c:pt>
              </c:strCache>
            </c:strRef>
          </c:cat>
          <c:val>
            <c:numRef>
              <c:f>'QualReview Mtg  Data 22Jan24'!$B$51:$F$51</c:f>
              <c:numCache>
                <c:formatCode>General</c:formatCode>
                <c:ptCount val="5"/>
                <c:pt idx="0">
                  <c:v>2</c:v>
                </c:pt>
                <c:pt idx="1">
                  <c:v>20</c:v>
                </c:pt>
                <c:pt idx="2">
                  <c:v>78</c:v>
                </c:pt>
                <c:pt idx="3">
                  <c:v>50</c:v>
                </c:pt>
                <c:pt idx="4">
                  <c:v>54</c:v>
                </c:pt>
              </c:numCache>
            </c:numRef>
          </c:val>
          <c:extLst>
            <c:ext xmlns:c16="http://schemas.microsoft.com/office/drawing/2014/chart" uri="{C3380CC4-5D6E-409C-BE32-E72D297353CC}">
              <c16:uniqueId val="{00000003-1553-42FF-8353-07966AA52B5C}"/>
            </c:ext>
          </c:extLst>
        </c:ser>
        <c:ser>
          <c:idx val="4"/>
          <c:order val="4"/>
          <c:tx>
            <c:strRef>
              <c:f>'QualReview Mtg  Data 22Jan24'!$A$52</c:f>
              <c:strCache>
                <c:ptCount val="1"/>
                <c:pt idx="0">
                  <c:v>6-12 mo</c:v>
                </c:pt>
              </c:strCache>
            </c:strRef>
          </c:tx>
          <c:spPr>
            <a:solidFill>
              <a:schemeClr val="accent5"/>
            </a:solidFill>
            <a:ln>
              <a:noFill/>
            </a:ln>
            <a:effectLst/>
          </c:spPr>
          <c:invertIfNegative val="0"/>
          <c:cat>
            <c:strRef>
              <c:f>'QualReview Mtg  Data 22Jan24'!$B$47:$F$47</c:f>
              <c:strCache>
                <c:ptCount val="5"/>
                <c:pt idx="0">
                  <c:v>AUPPS</c:v>
                </c:pt>
                <c:pt idx="1">
                  <c:v>C100R</c:v>
                </c:pt>
                <c:pt idx="2">
                  <c:v>ER5C</c:v>
                </c:pt>
                <c:pt idx="3">
                  <c:v>L2HE</c:v>
                </c:pt>
                <c:pt idx="4">
                  <c:v>SNSPPU</c:v>
                </c:pt>
              </c:strCache>
            </c:strRef>
          </c:cat>
          <c:val>
            <c:numRef>
              <c:f>'QualReview Mtg  Data 22Jan24'!$B$52:$F$52</c:f>
              <c:numCache>
                <c:formatCode>General</c:formatCode>
                <c:ptCount val="5"/>
                <c:pt idx="0">
                  <c:v>1</c:v>
                </c:pt>
                <c:pt idx="1">
                  <c:v>7</c:v>
                </c:pt>
                <c:pt idx="2">
                  <c:v>94</c:v>
                </c:pt>
                <c:pt idx="3">
                  <c:v>36</c:v>
                </c:pt>
                <c:pt idx="4">
                  <c:v>24</c:v>
                </c:pt>
              </c:numCache>
            </c:numRef>
          </c:val>
          <c:extLst>
            <c:ext xmlns:c16="http://schemas.microsoft.com/office/drawing/2014/chart" uri="{C3380CC4-5D6E-409C-BE32-E72D297353CC}">
              <c16:uniqueId val="{00000004-1553-42FF-8353-07966AA52B5C}"/>
            </c:ext>
          </c:extLst>
        </c:ser>
        <c:ser>
          <c:idx val="5"/>
          <c:order val="5"/>
          <c:tx>
            <c:strRef>
              <c:f>'QualReview Mtg  Data 22Jan24'!$A$53</c:f>
              <c:strCache>
                <c:ptCount val="1"/>
                <c:pt idx="0">
                  <c:v>&gt;12 mo</c:v>
                </c:pt>
              </c:strCache>
            </c:strRef>
          </c:tx>
          <c:spPr>
            <a:solidFill>
              <a:schemeClr val="accent6"/>
            </a:solidFill>
            <a:ln>
              <a:noFill/>
            </a:ln>
            <a:effectLst/>
          </c:spPr>
          <c:invertIfNegative val="0"/>
          <c:cat>
            <c:strRef>
              <c:f>'QualReview Mtg  Data 22Jan24'!$B$47:$F$47</c:f>
              <c:strCache>
                <c:ptCount val="5"/>
                <c:pt idx="0">
                  <c:v>AUPPS</c:v>
                </c:pt>
                <c:pt idx="1">
                  <c:v>C100R</c:v>
                </c:pt>
                <c:pt idx="2">
                  <c:v>ER5C</c:v>
                </c:pt>
                <c:pt idx="3">
                  <c:v>L2HE</c:v>
                </c:pt>
                <c:pt idx="4">
                  <c:v>SNSPPU</c:v>
                </c:pt>
              </c:strCache>
            </c:strRef>
          </c:cat>
          <c:val>
            <c:numRef>
              <c:f>'QualReview Mtg  Data 22Jan24'!$B$53:$F$53</c:f>
              <c:numCache>
                <c:formatCode>General</c:formatCode>
                <c:ptCount val="5"/>
                <c:pt idx="0">
                  <c:v>0</c:v>
                </c:pt>
                <c:pt idx="1">
                  <c:v>11</c:v>
                </c:pt>
                <c:pt idx="2">
                  <c:v>89</c:v>
                </c:pt>
                <c:pt idx="3">
                  <c:v>10</c:v>
                </c:pt>
                <c:pt idx="4">
                  <c:v>1</c:v>
                </c:pt>
              </c:numCache>
            </c:numRef>
          </c:val>
          <c:extLst>
            <c:ext xmlns:c16="http://schemas.microsoft.com/office/drawing/2014/chart" uri="{C3380CC4-5D6E-409C-BE32-E72D297353CC}">
              <c16:uniqueId val="{00000005-1553-42FF-8353-07966AA52B5C}"/>
            </c:ext>
          </c:extLst>
        </c:ser>
        <c:dLbls>
          <c:showLegendKey val="0"/>
          <c:showVal val="0"/>
          <c:showCatName val="0"/>
          <c:showSerName val="0"/>
          <c:showPercent val="0"/>
          <c:showBubbleSize val="0"/>
        </c:dLbls>
        <c:gapWidth val="150"/>
        <c:overlap val="100"/>
        <c:axId val="275159984"/>
        <c:axId val="666363616"/>
      </c:barChart>
      <c:catAx>
        <c:axId val="2751599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6363616"/>
        <c:crosses val="autoZero"/>
        <c:auto val="1"/>
        <c:lblAlgn val="ctr"/>
        <c:lblOffset val="100"/>
        <c:noMultiLvlLbl val="0"/>
      </c:catAx>
      <c:valAx>
        <c:axId val="6663636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7515998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NCR Closure by Age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'QualReview Mtg  Data 22Jan24'!$B$47</c:f>
              <c:strCache>
                <c:ptCount val="1"/>
                <c:pt idx="0">
                  <c:v>AUPPS</c:v>
                </c:pt>
              </c:strCache>
            </c:strRef>
          </c:tx>
          <c:spPr>
            <a:solidFill>
              <a:schemeClr val="accent1"/>
            </a:solidFill>
            <a:ln>
              <a:noFill/>
            </a:ln>
            <a:effectLst/>
          </c:spPr>
          <c:invertIfNegative val="0"/>
          <c:cat>
            <c:strRef>
              <c:f>'QualReview Mtg  Data 22Jan24'!$A$48:$A$53</c:f>
              <c:strCache>
                <c:ptCount val="6"/>
                <c:pt idx="0">
                  <c:v>&lt;2 wks</c:v>
                </c:pt>
                <c:pt idx="1">
                  <c:v>2wks - 1 mo</c:v>
                </c:pt>
                <c:pt idx="2">
                  <c:v>1-3 mo</c:v>
                </c:pt>
                <c:pt idx="3">
                  <c:v>3-6 mo</c:v>
                </c:pt>
                <c:pt idx="4">
                  <c:v>6-12 mo</c:v>
                </c:pt>
                <c:pt idx="5">
                  <c:v>&gt;12 mo</c:v>
                </c:pt>
              </c:strCache>
            </c:strRef>
          </c:cat>
          <c:val>
            <c:numRef>
              <c:f>'QualReview Mtg  Data 22Jan24'!$B$48:$B$53</c:f>
              <c:numCache>
                <c:formatCode>General</c:formatCode>
                <c:ptCount val="6"/>
                <c:pt idx="0">
                  <c:v>52</c:v>
                </c:pt>
                <c:pt idx="1">
                  <c:v>0</c:v>
                </c:pt>
                <c:pt idx="2">
                  <c:v>5</c:v>
                </c:pt>
                <c:pt idx="3">
                  <c:v>2</c:v>
                </c:pt>
                <c:pt idx="4">
                  <c:v>1</c:v>
                </c:pt>
                <c:pt idx="5">
                  <c:v>0</c:v>
                </c:pt>
              </c:numCache>
            </c:numRef>
          </c:val>
          <c:extLst>
            <c:ext xmlns:c16="http://schemas.microsoft.com/office/drawing/2014/chart" uri="{C3380CC4-5D6E-409C-BE32-E72D297353CC}">
              <c16:uniqueId val="{00000000-1CA5-491D-B02A-4983F68F9F2F}"/>
            </c:ext>
          </c:extLst>
        </c:ser>
        <c:ser>
          <c:idx val="1"/>
          <c:order val="1"/>
          <c:tx>
            <c:strRef>
              <c:f>'QualReview Mtg  Data 22Jan24'!$C$47</c:f>
              <c:strCache>
                <c:ptCount val="1"/>
                <c:pt idx="0">
                  <c:v>C100R</c:v>
                </c:pt>
              </c:strCache>
            </c:strRef>
          </c:tx>
          <c:spPr>
            <a:solidFill>
              <a:schemeClr val="accent2"/>
            </a:solidFill>
            <a:ln>
              <a:noFill/>
            </a:ln>
            <a:effectLst/>
          </c:spPr>
          <c:invertIfNegative val="0"/>
          <c:cat>
            <c:strRef>
              <c:f>'QualReview Mtg  Data 22Jan24'!$A$48:$A$53</c:f>
              <c:strCache>
                <c:ptCount val="6"/>
                <c:pt idx="0">
                  <c:v>&lt;2 wks</c:v>
                </c:pt>
                <c:pt idx="1">
                  <c:v>2wks - 1 mo</c:v>
                </c:pt>
                <c:pt idx="2">
                  <c:v>1-3 mo</c:v>
                </c:pt>
                <c:pt idx="3">
                  <c:v>3-6 mo</c:v>
                </c:pt>
                <c:pt idx="4">
                  <c:v>6-12 mo</c:v>
                </c:pt>
                <c:pt idx="5">
                  <c:v>&gt;12 mo</c:v>
                </c:pt>
              </c:strCache>
            </c:strRef>
          </c:cat>
          <c:val>
            <c:numRef>
              <c:f>'QualReview Mtg  Data 22Jan24'!$C$48:$C$53</c:f>
              <c:numCache>
                <c:formatCode>General</c:formatCode>
                <c:ptCount val="6"/>
                <c:pt idx="0">
                  <c:v>47</c:v>
                </c:pt>
                <c:pt idx="1">
                  <c:v>22</c:v>
                </c:pt>
                <c:pt idx="2">
                  <c:v>36</c:v>
                </c:pt>
                <c:pt idx="3">
                  <c:v>20</c:v>
                </c:pt>
                <c:pt idx="4">
                  <c:v>7</c:v>
                </c:pt>
                <c:pt idx="5">
                  <c:v>11</c:v>
                </c:pt>
              </c:numCache>
            </c:numRef>
          </c:val>
          <c:extLst>
            <c:ext xmlns:c16="http://schemas.microsoft.com/office/drawing/2014/chart" uri="{C3380CC4-5D6E-409C-BE32-E72D297353CC}">
              <c16:uniqueId val="{00000001-1CA5-491D-B02A-4983F68F9F2F}"/>
            </c:ext>
          </c:extLst>
        </c:ser>
        <c:ser>
          <c:idx val="2"/>
          <c:order val="2"/>
          <c:tx>
            <c:strRef>
              <c:f>'QualReview Mtg  Data 22Jan24'!$D$47</c:f>
              <c:strCache>
                <c:ptCount val="1"/>
                <c:pt idx="0">
                  <c:v>ER5C</c:v>
                </c:pt>
              </c:strCache>
            </c:strRef>
          </c:tx>
          <c:spPr>
            <a:solidFill>
              <a:schemeClr val="accent3"/>
            </a:solidFill>
            <a:ln>
              <a:noFill/>
            </a:ln>
            <a:effectLst/>
          </c:spPr>
          <c:invertIfNegative val="0"/>
          <c:cat>
            <c:strRef>
              <c:f>'QualReview Mtg  Data 22Jan24'!$A$48:$A$53</c:f>
              <c:strCache>
                <c:ptCount val="6"/>
                <c:pt idx="0">
                  <c:v>&lt;2 wks</c:v>
                </c:pt>
                <c:pt idx="1">
                  <c:v>2wks - 1 mo</c:v>
                </c:pt>
                <c:pt idx="2">
                  <c:v>1-3 mo</c:v>
                </c:pt>
                <c:pt idx="3">
                  <c:v>3-6 mo</c:v>
                </c:pt>
                <c:pt idx="4">
                  <c:v>6-12 mo</c:v>
                </c:pt>
                <c:pt idx="5">
                  <c:v>&gt;12 mo</c:v>
                </c:pt>
              </c:strCache>
            </c:strRef>
          </c:cat>
          <c:val>
            <c:numRef>
              <c:f>'QualReview Mtg  Data 22Jan24'!$D$48:$D$53</c:f>
              <c:numCache>
                <c:formatCode>General</c:formatCode>
                <c:ptCount val="6"/>
                <c:pt idx="0">
                  <c:v>242</c:v>
                </c:pt>
                <c:pt idx="1">
                  <c:v>79</c:v>
                </c:pt>
                <c:pt idx="2">
                  <c:v>154</c:v>
                </c:pt>
                <c:pt idx="3">
                  <c:v>78</c:v>
                </c:pt>
                <c:pt idx="4">
                  <c:v>94</c:v>
                </c:pt>
                <c:pt idx="5">
                  <c:v>89</c:v>
                </c:pt>
              </c:numCache>
            </c:numRef>
          </c:val>
          <c:extLst>
            <c:ext xmlns:c16="http://schemas.microsoft.com/office/drawing/2014/chart" uri="{C3380CC4-5D6E-409C-BE32-E72D297353CC}">
              <c16:uniqueId val="{00000002-1CA5-491D-B02A-4983F68F9F2F}"/>
            </c:ext>
          </c:extLst>
        </c:ser>
        <c:ser>
          <c:idx val="3"/>
          <c:order val="3"/>
          <c:tx>
            <c:strRef>
              <c:f>'QualReview Mtg  Data 22Jan24'!$E$47</c:f>
              <c:strCache>
                <c:ptCount val="1"/>
                <c:pt idx="0">
                  <c:v>L2HE</c:v>
                </c:pt>
              </c:strCache>
            </c:strRef>
          </c:tx>
          <c:spPr>
            <a:solidFill>
              <a:schemeClr val="accent4"/>
            </a:solidFill>
            <a:ln>
              <a:noFill/>
            </a:ln>
            <a:effectLst/>
          </c:spPr>
          <c:invertIfNegative val="0"/>
          <c:cat>
            <c:strRef>
              <c:f>'QualReview Mtg  Data 22Jan24'!$A$48:$A$53</c:f>
              <c:strCache>
                <c:ptCount val="6"/>
                <c:pt idx="0">
                  <c:v>&lt;2 wks</c:v>
                </c:pt>
                <c:pt idx="1">
                  <c:v>2wks - 1 mo</c:v>
                </c:pt>
                <c:pt idx="2">
                  <c:v>1-3 mo</c:v>
                </c:pt>
                <c:pt idx="3">
                  <c:v>3-6 mo</c:v>
                </c:pt>
                <c:pt idx="4">
                  <c:v>6-12 mo</c:v>
                </c:pt>
                <c:pt idx="5">
                  <c:v>&gt;12 mo</c:v>
                </c:pt>
              </c:strCache>
            </c:strRef>
          </c:cat>
          <c:val>
            <c:numRef>
              <c:f>'QualReview Mtg  Data 22Jan24'!$E$48:$E$53</c:f>
              <c:numCache>
                <c:formatCode>General</c:formatCode>
                <c:ptCount val="6"/>
                <c:pt idx="0">
                  <c:v>260</c:v>
                </c:pt>
                <c:pt idx="1">
                  <c:v>45</c:v>
                </c:pt>
                <c:pt idx="2">
                  <c:v>113</c:v>
                </c:pt>
                <c:pt idx="3">
                  <c:v>50</c:v>
                </c:pt>
                <c:pt idx="4">
                  <c:v>36</c:v>
                </c:pt>
                <c:pt idx="5">
                  <c:v>10</c:v>
                </c:pt>
              </c:numCache>
            </c:numRef>
          </c:val>
          <c:extLst>
            <c:ext xmlns:c16="http://schemas.microsoft.com/office/drawing/2014/chart" uri="{C3380CC4-5D6E-409C-BE32-E72D297353CC}">
              <c16:uniqueId val="{00000003-1CA5-491D-B02A-4983F68F9F2F}"/>
            </c:ext>
          </c:extLst>
        </c:ser>
        <c:ser>
          <c:idx val="4"/>
          <c:order val="4"/>
          <c:tx>
            <c:strRef>
              <c:f>'QualReview Mtg  Data 22Jan24'!$F$47</c:f>
              <c:strCache>
                <c:ptCount val="1"/>
                <c:pt idx="0">
                  <c:v>SNSPPU</c:v>
                </c:pt>
              </c:strCache>
            </c:strRef>
          </c:tx>
          <c:spPr>
            <a:solidFill>
              <a:schemeClr val="accent5"/>
            </a:solidFill>
            <a:ln>
              <a:noFill/>
            </a:ln>
            <a:effectLst/>
          </c:spPr>
          <c:invertIfNegative val="0"/>
          <c:cat>
            <c:strRef>
              <c:f>'QualReview Mtg  Data 22Jan24'!$A$48:$A$53</c:f>
              <c:strCache>
                <c:ptCount val="6"/>
                <c:pt idx="0">
                  <c:v>&lt;2 wks</c:v>
                </c:pt>
                <c:pt idx="1">
                  <c:v>2wks - 1 mo</c:v>
                </c:pt>
                <c:pt idx="2">
                  <c:v>1-3 mo</c:v>
                </c:pt>
                <c:pt idx="3">
                  <c:v>3-6 mo</c:v>
                </c:pt>
                <c:pt idx="4">
                  <c:v>6-12 mo</c:v>
                </c:pt>
                <c:pt idx="5">
                  <c:v>&gt;12 mo</c:v>
                </c:pt>
              </c:strCache>
            </c:strRef>
          </c:cat>
          <c:val>
            <c:numRef>
              <c:f>'QualReview Mtg  Data 22Jan24'!$F$48:$F$53</c:f>
              <c:numCache>
                <c:formatCode>General</c:formatCode>
                <c:ptCount val="6"/>
                <c:pt idx="0">
                  <c:v>252</c:v>
                </c:pt>
                <c:pt idx="1">
                  <c:v>139</c:v>
                </c:pt>
                <c:pt idx="2">
                  <c:v>191</c:v>
                </c:pt>
                <c:pt idx="3">
                  <c:v>54</c:v>
                </c:pt>
                <c:pt idx="4">
                  <c:v>24</c:v>
                </c:pt>
                <c:pt idx="5">
                  <c:v>1</c:v>
                </c:pt>
              </c:numCache>
            </c:numRef>
          </c:val>
          <c:extLst>
            <c:ext xmlns:c16="http://schemas.microsoft.com/office/drawing/2014/chart" uri="{C3380CC4-5D6E-409C-BE32-E72D297353CC}">
              <c16:uniqueId val="{00000004-1CA5-491D-B02A-4983F68F9F2F}"/>
            </c:ext>
          </c:extLst>
        </c:ser>
        <c:dLbls>
          <c:showLegendKey val="0"/>
          <c:showVal val="0"/>
          <c:showCatName val="0"/>
          <c:showSerName val="0"/>
          <c:showPercent val="0"/>
          <c:showBubbleSize val="0"/>
        </c:dLbls>
        <c:gapWidth val="150"/>
        <c:axId val="729526432"/>
        <c:axId val="347795584"/>
      </c:barChart>
      <c:lineChart>
        <c:grouping val="standard"/>
        <c:varyColors val="0"/>
        <c:ser>
          <c:idx val="5"/>
          <c:order val="5"/>
          <c:tx>
            <c:strRef>
              <c:f>'QualReview Mtg  Data 22Jan24'!$G$47</c:f>
              <c:strCache>
                <c:ptCount val="1"/>
                <c:pt idx="0">
                  <c:v>TOTAL</c:v>
                </c:pt>
              </c:strCache>
            </c:strRef>
          </c:tx>
          <c:spPr>
            <a:ln w="28575" cap="rnd">
              <a:solidFill>
                <a:schemeClr val="accent6"/>
              </a:solidFill>
              <a:round/>
            </a:ln>
            <a:effectLst/>
          </c:spPr>
          <c:marker>
            <c:symbol val="none"/>
          </c:marker>
          <c:dPt>
            <c:idx val="0"/>
            <c:marker>
              <c:symbol val="none"/>
            </c:marker>
            <c:bubble3D val="0"/>
            <c:spPr>
              <a:ln w="28575" cap="rnd">
                <a:noFill/>
                <a:round/>
              </a:ln>
              <a:effectLst/>
            </c:spPr>
            <c:extLst>
              <c:ext xmlns:c16="http://schemas.microsoft.com/office/drawing/2014/chart" uri="{C3380CC4-5D6E-409C-BE32-E72D297353CC}">
                <c16:uniqueId val="{00000003-5126-4BEA-A201-C964D5C3EB1C}"/>
              </c:ext>
            </c:extLst>
          </c:dPt>
          <c:dPt>
            <c:idx val="1"/>
            <c:marker>
              <c:symbol val="none"/>
            </c:marker>
            <c:bubble3D val="0"/>
            <c:spPr>
              <a:ln w="28575" cap="rnd">
                <a:noFill/>
                <a:round/>
              </a:ln>
              <a:effectLst/>
            </c:spPr>
            <c:extLst>
              <c:ext xmlns:c16="http://schemas.microsoft.com/office/drawing/2014/chart" uri="{C3380CC4-5D6E-409C-BE32-E72D297353CC}">
                <c16:uniqueId val="{00000004-5126-4BEA-A201-C964D5C3EB1C}"/>
              </c:ext>
            </c:extLst>
          </c:dPt>
          <c:dPt>
            <c:idx val="2"/>
            <c:marker>
              <c:symbol val="none"/>
            </c:marker>
            <c:bubble3D val="0"/>
            <c:spPr>
              <a:ln w="28575" cap="rnd">
                <a:noFill/>
                <a:round/>
              </a:ln>
              <a:effectLst/>
            </c:spPr>
            <c:extLst>
              <c:ext xmlns:c16="http://schemas.microsoft.com/office/drawing/2014/chart" uri="{C3380CC4-5D6E-409C-BE32-E72D297353CC}">
                <c16:uniqueId val="{00000005-5126-4BEA-A201-C964D5C3EB1C}"/>
              </c:ext>
            </c:extLst>
          </c:dPt>
          <c:dPt>
            <c:idx val="3"/>
            <c:marker>
              <c:symbol val="none"/>
            </c:marker>
            <c:bubble3D val="0"/>
            <c:spPr>
              <a:ln w="28575" cap="rnd">
                <a:noFill/>
                <a:round/>
              </a:ln>
              <a:effectLst/>
            </c:spPr>
            <c:extLst>
              <c:ext xmlns:c16="http://schemas.microsoft.com/office/drawing/2014/chart" uri="{C3380CC4-5D6E-409C-BE32-E72D297353CC}">
                <c16:uniqueId val="{00000006-5126-4BEA-A201-C964D5C3EB1C}"/>
              </c:ext>
            </c:extLst>
          </c:dPt>
          <c:dPt>
            <c:idx val="4"/>
            <c:marker>
              <c:symbol val="none"/>
            </c:marker>
            <c:bubble3D val="0"/>
            <c:spPr>
              <a:ln w="28575" cap="rnd">
                <a:noFill/>
                <a:round/>
              </a:ln>
              <a:effectLst/>
            </c:spPr>
            <c:extLst>
              <c:ext xmlns:c16="http://schemas.microsoft.com/office/drawing/2014/chart" uri="{C3380CC4-5D6E-409C-BE32-E72D297353CC}">
                <c16:uniqueId val="{00000002-5126-4BEA-A201-C964D5C3EB1C}"/>
              </c:ext>
            </c:extLst>
          </c:dPt>
          <c:dPt>
            <c:idx val="5"/>
            <c:marker>
              <c:symbol val="none"/>
            </c:marker>
            <c:bubble3D val="0"/>
            <c:spPr>
              <a:ln w="28575" cap="rnd">
                <a:noFill/>
                <a:round/>
              </a:ln>
              <a:effectLst/>
            </c:spPr>
            <c:extLst>
              <c:ext xmlns:c16="http://schemas.microsoft.com/office/drawing/2014/chart" uri="{C3380CC4-5D6E-409C-BE32-E72D297353CC}">
                <c16:uniqueId val="{00000007-5126-4BEA-A201-C964D5C3EB1C}"/>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'QualReview Mtg  Data 22Jan24'!$A$48:$A$53</c:f>
              <c:strCache>
                <c:ptCount val="6"/>
                <c:pt idx="0">
                  <c:v>&lt;2 wks</c:v>
                </c:pt>
                <c:pt idx="1">
                  <c:v>2wks - 1 mo</c:v>
                </c:pt>
                <c:pt idx="2">
                  <c:v>1-3 mo</c:v>
                </c:pt>
                <c:pt idx="3">
                  <c:v>3-6 mo</c:v>
                </c:pt>
                <c:pt idx="4">
                  <c:v>6-12 mo</c:v>
                </c:pt>
                <c:pt idx="5">
                  <c:v>&gt;12 mo</c:v>
                </c:pt>
              </c:strCache>
            </c:strRef>
          </c:cat>
          <c:val>
            <c:numRef>
              <c:f>'QualReview Mtg  Data 22Jan24'!$G$48:$G$53</c:f>
              <c:numCache>
                <c:formatCode>General</c:formatCode>
                <c:ptCount val="6"/>
                <c:pt idx="0">
                  <c:v>853</c:v>
                </c:pt>
                <c:pt idx="1">
                  <c:v>285</c:v>
                </c:pt>
                <c:pt idx="2">
                  <c:v>499</c:v>
                </c:pt>
                <c:pt idx="3">
                  <c:v>204</c:v>
                </c:pt>
                <c:pt idx="4">
                  <c:v>162</c:v>
                </c:pt>
                <c:pt idx="5">
                  <c:v>111</c:v>
                </c:pt>
              </c:numCache>
            </c:numRef>
          </c:val>
          <c:smooth val="0"/>
          <c:extLst>
            <c:ext xmlns:c16="http://schemas.microsoft.com/office/drawing/2014/chart" uri="{C3380CC4-5D6E-409C-BE32-E72D297353CC}">
              <c16:uniqueId val="{00000001-5126-4BEA-A201-C964D5C3EB1C}"/>
            </c:ext>
          </c:extLst>
        </c:ser>
        <c:dLbls>
          <c:showLegendKey val="0"/>
          <c:showVal val="0"/>
          <c:showCatName val="0"/>
          <c:showSerName val="0"/>
          <c:showPercent val="0"/>
          <c:showBubbleSize val="0"/>
        </c:dLbls>
        <c:marker val="1"/>
        <c:smooth val="0"/>
        <c:axId val="434443919"/>
        <c:axId val="428964911"/>
      </c:lineChart>
      <c:catAx>
        <c:axId val="7295264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47795584"/>
        <c:crosses val="autoZero"/>
        <c:auto val="1"/>
        <c:lblAlgn val="ctr"/>
        <c:lblOffset val="100"/>
        <c:noMultiLvlLbl val="0"/>
      </c:catAx>
      <c:valAx>
        <c:axId val="3477955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29526432"/>
        <c:crosses val="autoZero"/>
        <c:crossBetween val="between"/>
      </c:valAx>
      <c:valAx>
        <c:axId val="428964911"/>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34443919"/>
        <c:crosses val="max"/>
        <c:crossBetween val="between"/>
      </c:valAx>
      <c:catAx>
        <c:axId val="434443919"/>
        <c:scaling>
          <c:orientation val="minMax"/>
        </c:scaling>
        <c:delete val="1"/>
        <c:axPos val="b"/>
        <c:numFmt formatCode="General" sourceLinked="1"/>
        <c:majorTickMark val="out"/>
        <c:minorTickMark val="none"/>
        <c:tickLblPos val="nextTo"/>
        <c:crossAx val="428964911"/>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NCR Dispositions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'QualReview Mtg  Data 22Jan24'!$B$31</c:f>
              <c:strCache>
                <c:ptCount val="1"/>
                <c:pt idx="0">
                  <c:v>AUPPS</c:v>
                </c:pt>
              </c:strCache>
            </c:strRef>
          </c:tx>
          <c:spPr>
            <a:solidFill>
              <a:schemeClr val="accent1"/>
            </a:solidFill>
            <a:ln>
              <a:noFill/>
            </a:ln>
            <a:effectLst/>
          </c:spPr>
          <c:invertIfNegative val="0"/>
          <c:cat>
            <c:strRef>
              <c:f>'QualReview Mtg  Data 22Jan24'!$A$32:$A$40</c:f>
              <c:strCache>
                <c:ptCount val="9"/>
                <c:pt idx="0">
                  <c:v>UseAsIs</c:v>
                </c:pt>
                <c:pt idx="1">
                  <c:v>Conforming</c:v>
                </c:pt>
                <c:pt idx="2">
                  <c:v>Return to Vendor</c:v>
                </c:pt>
                <c:pt idx="3">
                  <c:v>Reject</c:v>
                </c:pt>
                <c:pt idx="4">
                  <c:v>Hold Modify</c:v>
                </c:pt>
                <c:pt idx="5">
                  <c:v>Hold Remeasure </c:v>
                </c:pt>
                <c:pt idx="6">
                  <c:v>No Disposition </c:v>
                </c:pt>
                <c:pt idx="7">
                  <c:v>ReProcess </c:v>
                </c:pt>
                <c:pt idx="8">
                  <c:v>Proceed </c:v>
                </c:pt>
              </c:strCache>
            </c:strRef>
          </c:cat>
          <c:val>
            <c:numRef>
              <c:f>'QualReview Mtg  Data 22Jan24'!$B$32:$B$40</c:f>
              <c:numCache>
                <c:formatCode>General</c:formatCode>
                <c:ptCount val="9"/>
                <c:pt idx="0">
                  <c:v>109</c:v>
                </c:pt>
                <c:pt idx="1">
                  <c:v>19</c:v>
                </c:pt>
                <c:pt idx="3">
                  <c:v>37</c:v>
                </c:pt>
                <c:pt idx="4">
                  <c:v>26</c:v>
                </c:pt>
                <c:pt idx="6">
                  <c:v>1</c:v>
                </c:pt>
              </c:numCache>
            </c:numRef>
          </c:val>
          <c:extLst>
            <c:ext xmlns:c16="http://schemas.microsoft.com/office/drawing/2014/chart" uri="{C3380CC4-5D6E-409C-BE32-E72D297353CC}">
              <c16:uniqueId val="{00000000-06BA-4C20-B837-BBC90DAC4811}"/>
            </c:ext>
          </c:extLst>
        </c:ser>
        <c:ser>
          <c:idx val="1"/>
          <c:order val="1"/>
          <c:tx>
            <c:strRef>
              <c:f>'QualReview Mtg  Data 22Jan24'!$C$31</c:f>
              <c:strCache>
                <c:ptCount val="1"/>
                <c:pt idx="0">
                  <c:v>C100R</c:v>
                </c:pt>
              </c:strCache>
            </c:strRef>
          </c:tx>
          <c:spPr>
            <a:solidFill>
              <a:schemeClr val="accent2"/>
            </a:solidFill>
            <a:ln>
              <a:noFill/>
            </a:ln>
            <a:effectLst/>
          </c:spPr>
          <c:invertIfNegative val="0"/>
          <c:cat>
            <c:strRef>
              <c:f>'QualReview Mtg  Data 22Jan24'!$A$32:$A$40</c:f>
              <c:strCache>
                <c:ptCount val="9"/>
                <c:pt idx="0">
                  <c:v>UseAsIs</c:v>
                </c:pt>
                <c:pt idx="1">
                  <c:v>Conforming</c:v>
                </c:pt>
                <c:pt idx="2">
                  <c:v>Return to Vendor</c:v>
                </c:pt>
                <c:pt idx="3">
                  <c:v>Reject</c:v>
                </c:pt>
                <c:pt idx="4">
                  <c:v>Hold Modify</c:v>
                </c:pt>
                <c:pt idx="5">
                  <c:v>Hold Remeasure </c:v>
                </c:pt>
                <c:pt idx="6">
                  <c:v>No Disposition </c:v>
                </c:pt>
                <c:pt idx="7">
                  <c:v>ReProcess </c:v>
                </c:pt>
                <c:pt idx="8">
                  <c:v>Proceed </c:v>
                </c:pt>
              </c:strCache>
            </c:strRef>
          </c:cat>
          <c:val>
            <c:numRef>
              <c:f>'QualReview Mtg  Data 22Jan24'!$C$32:$C$40</c:f>
              <c:numCache>
                <c:formatCode>General</c:formatCode>
                <c:ptCount val="9"/>
                <c:pt idx="0">
                  <c:v>198</c:v>
                </c:pt>
                <c:pt idx="1">
                  <c:v>32</c:v>
                </c:pt>
                <c:pt idx="3">
                  <c:v>3</c:v>
                </c:pt>
                <c:pt idx="4">
                  <c:v>62</c:v>
                </c:pt>
                <c:pt idx="5">
                  <c:v>11</c:v>
                </c:pt>
                <c:pt idx="6">
                  <c:v>0</c:v>
                </c:pt>
                <c:pt idx="8">
                  <c:v>1</c:v>
                </c:pt>
              </c:numCache>
            </c:numRef>
          </c:val>
          <c:extLst>
            <c:ext xmlns:c16="http://schemas.microsoft.com/office/drawing/2014/chart" uri="{C3380CC4-5D6E-409C-BE32-E72D297353CC}">
              <c16:uniqueId val="{00000001-06BA-4C20-B837-BBC90DAC4811}"/>
            </c:ext>
          </c:extLst>
        </c:ser>
        <c:ser>
          <c:idx val="2"/>
          <c:order val="2"/>
          <c:tx>
            <c:strRef>
              <c:f>'QualReview Mtg  Data 22Jan24'!$D$31</c:f>
              <c:strCache>
                <c:ptCount val="1"/>
                <c:pt idx="0">
                  <c:v>ER5C</c:v>
                </c:pt>
              </c:strCache>
            </c:strRef>
          </c:tx>
          <c:spPr>
            <a:solidFill>
              <a:schemeClr val="accent3"/>
            </a:solidFill>
            <a:ln>
              <a:noFill/>
            </a:ln>
            <a:effectLst/>
          </c:spPr>
          <c:invertIfNegative val="0"/>
          <c:cat>
            <c:strRef>
              <c:f>'QualReview Mtg  Data 22Jan24'!$A$32:$A$40</c:f>
              <c:strCache>
                <c:ptCount val="9"/>
                <c:pt idx="0">
                  <c:v>UseAsIs</c:v>
                </c:pt>
                <c:pt idx="1">
                  <c:v>Conforming</c:v>
                </c:pt>
                <c:pt idx="2">
                  <c:v>Return to Vendor</c:v>
                </c:pt>
                <c:pt idx="3">
                  <c:v>Reject</c:v>
                </c:pt>
                <c:pt idx="4">
                  <c:v>Hold Modify</c:v>
                </c:pt>
                <c:pt idx="5">
                  <c:v>Hold Remeasure </c:v>
                </c:pt>
                <c:pt idx="6">
                  <c:v>No Disposition </c:v>
                </c:pt>
                <c:pt idx="7">
                  <c:v>ReProcess </c:v>
                </c:pt>
                <c:pt idx="8">
                  <c:v>Proceed </c:v>
                </c:pt>
              </c:strCache>
            </c:strRef>
          </c:cat>
          <c:val>
            <c:numRef>
              <c:f>'QualReview Mtg  Data 22Jan24'!$D$32:$D$40</c:f>
              <c:numCache>
                <c:formatCode>General</c:formatCode>
                <c:ptCount val="9"/>
                <c:pt idx="0">
                  <c:v>1110</c:v>
                </c:pt>
                <c:pt idx="1">
                  <c:v>24</c:v>
                </c:pt>
                <c:pt idx="2">
                  <c:v>3</c:v>
                </c:pt>
                <c:pt idx="3">
                  <c:v>13</c:v>
                </c:pt>
                <c:pt idx="4">
                  <c:v>174</c:v>
                </c:pt>
                <c:pt idx="5">
                  <c:v>28</c:v>
                </c:pt>
                <c:pt idx="6">
                  <c:v>32</c:v>
                </c:pt>
                <c:pt idx="7">
                  <c:v>2</c:v>
                </c:pt>
                <c:pt idx="8">
                  <c:v>5</c:v>
                </c:pt>
              </c:numCache>
            </c:numRef>
          </c:val>
          <c:extLst>
            <c:ext xmlns:c16="http://schemas.microsoft.com/office/drawing/2014/chart" uri="{C3380CC4-5D6E-409C-BE32-E72D297353CC}">
              <c16:uniqueId val="{00000002-06BA-4C20-B837-BBC90DAC4811}"/>
            </c:ext>
          </c:extLst>
        </c:ser>
        <c:ser>
          <c:idx val="3"/>
          <c:order val="3"/>
          <c:tx>
            <c:strRef>
              <c:f>'QualReview Mtg  Data 22Jan24'!$E$31</c:f>
              <c:strCache>
                <c:ptCount val="1"/>
                <c:pt idx="0">
                  <c:v>L2HE</c:v>
                </c:pt>
              </c:strCache>
            </c:strRef>
          </c:tx>
          <c:spPr>
            <a:solidFill>
              <a:schemeClr val="accent4"/>
            </a:solidFill>
            <a:ln>
              <a:noFill/>
            </a:ln>
            <a:effectLst/>
          </c:spPr>
          <c:invertIfNegative val="0"/>
          <c:cat>
            <c:strRef>
              <c:f>'QualReview Mtg  Data 22Jan24'!$A$32:$A$40</c:f>
              <c:strCache>
                <c:ptCount val="9"/>
                <c:pt idx="0">
                  <c:v>UseAsIs</c:v>
                </c:pt>
                <c:pt idx="1">
                  <c:v>Conforming</c:v>
                </c:pt>
                <c:pt idx="2">
                  <c:v>Return to Vendor</c:v>
                </c:pt>
                <c:pt idx="3">
                  <c:v>Reject</c:v>
                </c:pt>
                <c:pt idx="4">
                  <c:v>Hold Modify</c:v>
                </c:pt>
                <c:pt idx="5">
                  <c:v>Hold Remeasure </c:v>
                </c:pt>
                <c:pt idx="6">
                  <c:v>No Disposition </c:v>
                </c:pt>
                <c:pt idx="7">
                  <c:v>ReProcess </c:v>
                </c:pt>
                <c:pt idx="8">
                  <c:v>Proceed </c:v>
                </c:pt>
              </c:strCache>
            </c:strRef>
          </c:cat>
          <c:val>
            <c:numRef>
              <c:f>'QualReview Mtg  Data 22Jan24'!$E$32:$E$40</c:f>
              <c:numCache>
                <c:formatCode>General</c:formatCode>
                <c:ptCount val="9"/>
                <c:pt idx="0">
                  <c:v>338</c:v>
                </c:pt>
                <c:pt idx="1">
                  <c:v>176</c:v>
                </c:pt>
                <c:pt idx="2">
                  <c:v>191</c:v>
                </c:pt>
                <c:pt idx="3">
                  <c:v>61</c:v>
                </c:pt>
                <c:pt idx="4">
                  <c:v>227</c:v>
                </c:pt>
                <c:pt idx="5">
                  <c:v>67</c:v>
                </c:pt>
                <c:pt idx="6">
                  <c:v>10</c:v>
                </c:pt>
              </c:numCache>
            </c:numRef>
          </c:val>
          <c:extLst>
            <c:ext xmlns:c16="http://schemas.microsoft.com/office/drawing/2014/chart" uri="{C3380CC4-5D6E-409C-BE32-E72D297353CC}">
              <c16:uniqueId val="{00000003-06BA-4C20-B837-BBC90DAC4811}"/>
            </c:ext>
          </c:extLst>
        </c:ser>
        <c:ser>
          <c:idx val="4"/>
          <c:order val="4"/>
          <c:tx>
            <c:strRef>
              <c:f>'QualReview Mtg  Data 22Jan24'!$F$31</c:f>
              <c:strCache>
                <c:ptCount val="1"/>
                <c:pt idx="0">
                  <c:v>SNSPPU</c:v>
                </c:pt>
              </c:strCache>
            </c:strRef>
          </c:tx>
          <c:spPr>
            <a:solidFill>
              <a:schemeClr val="accent5"/>
            </a:solidFill>
            <a:ln>
              <a:noFill/>
            </a:ln>
            <a:effectLst/>
          </c:spPr>
          <c:invertIfNegative val="0"/>
          <c:cat>
            <c:strRef>
              <c:f>'QualReview Mtg  Data 22Jan24'!$A$32:$A$40</c:f>
              <c:strCache>
                <c:ptCount val="9"/>
                <c:pt idx="0">
                  <c:v>UseAsIs</c:v>
                </c:pt>
                <c:pt idx="1">
                  <c:v>Conforming</c:v>
                </c:pt>
                <c:pt idx="2">
                  <c:v>Return to Vendor</c:v>
                </c:pt>
                <c:pt idx="3">
                  <c:v>Reject</c:v>
                </c:pt>
                <c:pt idx="4">
                  <c:v>Hold Modify</c:v>
                </c:pt>
                <c:pt idx="5">
                  <c:v>Hold Remeasure </c:v>
                </c:pt>
                <c:pt idx="6">
                  <c:v>No Disposition </c:v>
                </c:pt>
                <c:pt idx="7">
                  <c:v>ReProcess </c:v>
                </c:pt>
                <c:pt idx="8">
                  <c:v>Proceed </c:v>
                </c:pt>
              </c:strCache>
            </c:strRef>
          </c:cat>
          <c:val>
            <c:numRef>
              <c:f>'QualReview Mtg  Data 22Jan24'!$F$32:$F$40</c:f>
              <c:numCache>
                <c:formatCode>General</c:formatCode>
                <c:ptCount val="9"/>
                <c:pt idx="0">
                  <c:v>1049</c:v>
                </c:pt>
                <c:pt idx="1">
                  <c:v>147</c:v>
                </c:pt>
                <c:pt idx="2">
                  <c:v>92</c:v>
                </c:pt>
                <c:pt idx="3">
                  <c:v>26</c:v>
                </c:pt>
                <c:pt idx="4">
                  <c:v>456</c:v>
                </c:pt>
                <c:pt idx="5">
                  <c:v>65</c:v>
                </c:pt>
                <c:pt idx="6">
                  <c:v>0</c:v>
                </c:pt>
              </c:numCache>
            </c:numRef>
          </c:val>
          <c:extLst>
            <c:ext xmlns:c16="http://schemas.microsoft.com/office/drawing/2014/chart" uri="{C3380CC4-5D6E-409C-BE32-E72D297353CC}">
              <c16:uniqueId val="{00000004-06BA-4C20-B837-BBC90DAC4811}"/>
            </c:ext>
          </c:extLst>
        </c:ser>
        <c:dLbls>
          <c:showLegendKey val="0"/>
          <c:showVal val="0"/>
          <c:showCatName val="0"/>
          <c:showSerName val="0"/>
          <c:showPercent val="0"/>
          <c:showBubbleSize val="0"/>
        </c:dLbls>
        <c:gapWidth val="150"/>
        <c:overlap val="100"/>
        <c:axId val="726022960"/>
        <c:axId val="467028272"/>
      </c:barChart>
      <c:catAx>
        <c:axId val="7260229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67028272"/>
        <c:crosses val="autoZero"/>
        <c:auto val="1"/>
        <c:lblAlgn val="ctr"/>
        <c:lblOffset val="100"/>
        <c:noMultiLvlLbl val="0"/>
      </c:catAx>
      <c:valAx>
        <c:axId val="46702827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260229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800" b="0" i="0" baseline="0">
                <a:effectLst/>
              </a:rPr>
              <a:t>SRF OPS NCR Disposition Histogram</a:t>
            </a:r>
          </a:p>
          <a:p>
            <a:pPr>
              <a:defRPr/>
            </a:pPr>
            <a:r>
              <a:rPr lang="en-US" sz="1800" b="0" i="0" baseline="0">
                <a:effectLst/>
              </a:rPr>
              <a:t>March23 2023 report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'[1]NCR Data'!$B$24</c:f>
              <c:strCache>
                <c:ptCount val="1"/>
                <c:pt idx="0">
                  <c:v>AUP</c:v>
                </c:pt>
              </c:strCache>
            </c:strRef>
          </c:tx>
          <c:spPr>
            <a:solidFill>
              <a:schemeClr val="accent1"/>
            </a:solidFill>
            <a:ln>
              <a:noFill/>
            </a:ln>
            <a:effectLst/>
          </c:spPr>
          <c:invertIfNegative val="0"/>
          <c:cat>
            <c:strRef>
              <c:f>'[1]NCR Data'!$A$25:$A$28</c:f>
              <c:strCache>
                <c:ptCount val="4"/>
                <c:pt idx="0">
                  <c:v>UseAsIs</c:v>
                </c:pt>
                <c:pt idx="1">
                  <c:v>Conforming</c:v>
                </c:pt>
                <c:pt idx="2">
                  <c:v>Return to Vendor</c:v>
                </c:pt>
                <c:pt idx="3">
                  <c:v>Reject</c:v>
                </c:pt>
              </c:strCache>
            </c:strRef>
          </c:cat>
          <c:val>
            <c:numRef>
              <c:f>'[1]NCR Data'!$B$25:$B$28</c:f>
              <c:numCache>
                <c:formatCode>General</c:formatCode>
                <c:ptCount val="4"/>
                <c:pt idx="0">
                  <c:v>16</c:v>
                </c:pt>
              </c:numCache>
            </c:numRef>
          </c:val>
          <c:extLst>
            <c:ext xmlns:c16="http://schemas.microsoft.com/office/drawing/2014/chart" uri="{C3380CC4-5D6E-409C-BE32-E72D297353CC}">
              <c16:uniqueId val="{00000000-7DEA-44FA-B687-10E8C32DC51C}"/>
            </c:ext>
          </c:extLst>
        </c:ser>
        <c:ser>
          <c:idx val="1"/>
          <c:order val="1"/>
          <c:tx>
            <c:strRef>
              <c:f>'[1]NCR Data'!$C$24</c:f>
              <c:strCache>
                <c:ptCount val="1"/>
                <c:pt idx="0">
                  <c:v>C100R</c:v>
                </c:pt>
              </c:strCache>
            </c:strRef>
          </c:tx>
          <c:spPr>
            <a:solidFill>
              <a:schemeClr val="accent2"/>
            </a:solidFill>
            <a:ln>
              <a:noFill/>
            </a:ln>
            <a:effectLst/>
          </c:spPr>
          <c:invertIfNegative val="0"/>
          <c:cat>
            <c:strRef>
              <c:f>'[1]NCR Data'!$A$25:$A$28</c:f>
              <c:strCache>
                <c:ptCount val="4"/>
                <c:pt idx="0">
                  <c:v>UseAsIs</c:v>
                </c:pt>
                <c:pt idx="1">
                  <c:v>Conforming</c:v>
                </c:pt>
                <c:pt idx="2">
                  <c:v>Return to Vendor</c:v>
                </c:pt>
                <c:pt idx="3">
                  <c:v>Reject</c:v>
                </c:pt>
              </c:strCache>
            </c:strRef>
          </c:cat>
          <c:val>
            <c:numRef>
              <c:f>'[1]NCR Data'!$C$25:$C$28</c:f>
              <c:numCache>
                <c:formatCode>General</c:formatCode>
                <c:ptCount val="4"/>
                <c:pt idx="0">
                  <c:v>154</c:v>
                </c:pt>
                <c:pt idx="1">
                  <c:v>29</c:v>
                </c:pt>
                <c:pt idx="3">
                  <c:v>3</c:v>
                </c:pt>
              </c:numCache>
            </c:numRef>
          </c:val>
          <c:extLst>
            <c:ext xmlns:c16="http://schemas.microsoft.com/office/drawing/2014/chart" uri="{C3380CC4-5D6E-409C-BE32-E72D297353CC}">
              <c16:uniqueId val="{00000001-7DEA-44FA-B687-10E8C32DC51C}"/>
            </c:ext>
          </c:extLst>
        </c:ser>
        <c:ser>
          <c:idx val="2"/>
          <c:order val="2"/>
          <c:tx>
            <c:strRef>
              <c:f>'[1]NCR Data'!$D$24</c:f>
              <c:strCache>
                <c:ptCount val="1"/>
                <c:pt idx="0">
                  <c:v>ER5C</c:v>
                </c:pt>
              </c:strCache>
            </c:strRef>
          </c:tx>
          <c:spPr>
            <a:solidFill>
              <a:schemeClr val="accent3"/>
            </a:solidFill>
            <a:ln>
              <a:noFill/>
            </a:ln>
            <a:effectLst/>
          </c:spPr>
          <c:invertIfNegative val="0"/>
          <c:cat>
            <c:strRef>
              <c:f>'[1]NCR Data'!$A$25:$A$28</c:f>
              <c:strCache>
                <c:ptCount val="4"/>
                <c:pt idx="0">
                  <c:v>UseAsIs</c:v>
                </c:pt>
                <c:pt idx="1">
                  <c:v>Conforming</c:v>
                </c:pt>
                <c:pt idx="2">
                  <c:v>Return to Vendor</c:v>
                </c:pt>
                <c:pt idx="3">
                  <c:v>Reject</c:v>
                </c:pt>
              </c:strCache>
            </c:strRef>
          </c:cat>
          <c:val>
            <c:numRef>
              <c:f>'[1]NCR Data'!$D$25:$D$28</c:f>
              <c:numCache>
                <c:formatCode>General</c:formatCode>
                <c:ptCount val="4"/>
                <c:pt idx="0">
                  <c:v>1040</c:v>
                </c:pt>
                <c:pt idx="1">
                  <c:v>8</c:v>
                </c:pt>
                <c:pt idx="2">
                  <c:v>3</c:v>
                </c:pt>
                <c:pt idx="3">
                  <c:v>8</c:v>
                </c:pt>
              </c:numCache>
            </c:numRef>
          </c:val>
          <c:extLst>
            <c:ext xmlns:c16="http://schemas.microsoft.com/office/drawing/2014/chart" uri="{C3380CC4-5D6E-409C-BE32-E72D297353CC}">
              <c16:uniqueId val="{00000002-7DEA-44FA-B687-10E8C32DC51C}"/>
            </c:ext>
          </c:extLst>
        </c:ser>
        <c:ser>
          <c:idx val="3"/>
          <c:order val="3"/>
          <c:tx>
            <c:strRef>
              <c:f>'[1]NCR Data'!$E$24</c:f>
              <c:strCache>
                <c:ptCount val="1"/>
                <c:pt idx="0">
                  <c:v>L2HE</c:v>
                </c:pt>
              </c:strCache>
            </c:strRef>
          </c:tx>
          <c:spPr>
            <a:solidFill>
              <a:schemeClr val="accent4"/>
            </a:solidFill>
            <a:ln>
              <a:noFill/>
            </a:ln>
            <a:effectLst/>
          </c:spPr>
          <c:invertIfNegative val="0"/>
          <c:cat>
            <c:strRef>
              <c:f>'[1]NCR Data'!$A$25:$A$28</c:f>
              <c:strCache>
                <c:ptCount val="4"/>
                <c:pt idx="0">
                  <c:v>UseAsIs</c:v>
                </c:pt>
                <c:pt idx="1">
                  <c:v>Conforming</c:v>
                </c:pt>
                <c:pt idx="2">
                  <c:v>Return to Vendor</c:v>
                </c:pt>
                <c:pt idx="3">
                  <c:v>Reject</c:v>
                </c:pt>
              </c:strCache>
            </c:strRef>
          </c:cat>
          <c:val>
            <c:numRef>
              <c:f>'[1]NCR Data'!$E$25:$E$28</c:f>
              <c:numCache>
                <c:formatCode>General</c:formatCode>
                <c:ptCount val="4"/>
                <c:pt idx="0">
                  <c:v>233</c:v>
                </c:pt>
                <c:pt idx="1">
                  <c:v>143</c:v>
                </c:pt>
                <c:pt idx="2">
                  <c:v>158</c:v>
                </c:pt>
                <c:pt idx="3">
                  <c:v>37</c:v>
                </c:pt>
              </c:numCache>
            </c:numRef>
          </c:val>
          <c:extLst>
            <c:ext xmlns:c16="http://schemas.microsoft.com/office/drawing/2014/chart" uri="{C3380CC4-5D6E-409C-BE32-E72D297353CC}">
              <c16:uniqueId val="{00000003-7DEA-44FA-B687-10E8C32DC51C}"/>
            </c:ext>
          </c:extLst>
        </c:ser>
        <c:ser>
          <c:idx val="4"/>
          <c:order val="4"/>
          <c:tx>
            <c:strRef>
              <c:f>'[1]NCR Data'!$F$24</c:f>
              <c:strCache>
                <c:ptCount val="1"/>
                <c:pt idx="0">
                  <c:v>SNSPPU</c:v>
                </c:pt>
              </c:strCache>
            </c:strRef>
          </c:tx>
          <c:spPr>
            <a:solidFill>
              <a:schemeClr val="accent5"/>
            </a:solidFill>
            <a:ln>
              <a:noFill/>
            </a:ln>
            <a:effectLst/>
          </c:spPr>
          <c:invertIfNegative val="0"/>
          <c:dLbls>
            <c:dLbl>
              <c:idx val="0"/>
              <c:layout>
                <c:manualLayout>
                  <c:x val="-2.1536704671653771E-17"/>
                  <c:y val="-0.1746724890829694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DEA-44FA-B687-10E8C32DC51C}"/>
                </c:ext>
              </c:extLst>
            </c:dLbl>
            <c:dLbl>
              <c:idx val="1"/>
              <c:layout>
                <c:manualLayout>
                  <c:x val="-4.3073409343307543E-17"/>
                  <c:y val="-9.898107714701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DEA-44FA-B687-10E8C32DC51C}"/>
                </c:ext>
              </c:extLst>
            </c:dLbl>
            <c:dLbl>
              <c:idx val="2"/>
              <c:layout>
                <c:manualLayout>
                  <c:x val="0"/>
                  <c:y val="-0.1048034934497817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DEA-44FA-B687-10E8C32DC51C}"/>
                </c:ext>
              </c:extLst>
            </c:dLbl>
            <c:dLbl>
              <c:idx val="3"/>
              <c:layout>
                <c:manualLayout>
                  <c:x val="-8.6146818686615086E-17"/>
                  <c:y val="-8.733624454148471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DEA-44FA-B687-10E8C32DC51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'[1]NCR Data'!$A$25:$A$28</c:f>
              <c:strCache>
                <c:ptCount val="4"/>
                <c:pt idx="0">
                  <c:v>UseAsIs</c:v>
                </c:pt>
                <c:pt idx="1">
                  <c:v>Conforming</c:v>
                </c:pt>
                <c:pt idx="2">
                  <c:v>Return to Vendor</c:v>
                </c:pt>
                <c:pt idx="3">
                  <c:v>Reject</c:v>
                </c:pt>
              </c:strCache>
            </c:strRef>
          </c:cat>
          <c:val>
            <c:numRef>
              <c:f>'[1]NCR Data'!$F$25:$F$28</c:f>
              <c:numCache>
                <c:formatCode>General</c:formatCode>
                <c:ptCount val="4"/>
                <c:pt idx="0">
                  <c:v>951</c:v>
                </c:pt>
                <c:pt idx="1">
                  <c:v>129</c:v>
                </c:pt>
                <c:pt idx="2">
                  <c:v>92</c:v>
                </c:pt>
                <c:pt idx="3">
                  <c:v>25</c:v>
                </c:pt>
              </c:numCache>
            </c:numRef>
          </c:val>
          <c:extLst>
            <c:ext xmlns:c16="http://schemas.microsoft.com/office/drawing/2014/chart" uri="{C3380CC4-5D6E-409C-BE32-E72D297353CC}">
              <c16:uniqueId val="{00000008-7DEA-44FA-B687-10E8C32DC51C}"/>
            </c:ext>
          </c:extLst>
        </c:ser>
        <c:dLbls>
          <c:showLegendKey val="0"/>
          <c:showVal val="0"/>
          <c:showCatName val="0"/>
          <c:showSerName val="0"/>
          <c:showPercent val="0"/>
          <c:showBubbleSize val="0"/>
        </c:dLbls>
        <c:gapWidth val="150"/>
        <c:overlap val="100"/>
        <c:axId val="996376512"/>
        <c:axId val="761862544"/>
      </c:barChart>
      <c:catAx>
        <c:axId val="9963765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61862544"/>
        <c:crosses val="autoZero"/>
        <c:auto val="1"/>
        <c:lblAlgn val="ctr"/>
        <c:lblOffset val="100"/>
        <c:noMultiLvlLbl val="0"/>
      </c:catAx>
      <c:valAx>
        <c:axId val="76186254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9637651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SRFOPS</a:t>
            </a:r>
            <a:r>
              <a:rPr lang="en-US" baseline="0"/>
              <a:t> NCR Category Histogram</a:t>
            </a:r>
          </a:p>
          <a:p>
            <a:pPr>
              <a:defRPr/>
            </a:pPr>
            <a:r>
              <a:rPr lang="en-US" baseline="0"/>
              <a:t>26Sep2023 </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'QualReview Mtg  Data 26Sep23'!$B$4</c:f>
              <c:strCache>
                <c:ptCount val="1"/>
                <c:pt idx="0">
                  <c:v>AUP</c:v>
                </c:pt>
              </c:strCache>
            </c:strRef>
          </c:tx>
          <c:spPr>
            <a:solidFill>
              <a:schemeClr val="accent1"/>
            </a:solidFill>
            <a:ln>
              <a:noFill/>
            </a:ln>
            <a:effectLst/>
          </c:spPr>
          <c:invertIfNegative val="0"/>
          <c:cat>
            <c:strRef>
              <c:f>'QualReview Mtg  Data 26Sep23'!$A$5:$A$26</c:f>
              <c:strCache>
                <c:ptCount val="21"/>
                <c:pt idx="0">
                  <c:v>Dimensional</c:v>
                </c:pt>
                <c:pt idx="1">
                  <c:v>Other</c:v>
                </c:pt>
                <c:pt idx="2">
                  <c:v>Dings</c:v>
                </c:pt>
                <c:pt idx="3">
                  <c:v>Scratches</c:v>
                </c:pt>
                <c:pt idx="4">
                  <c:v>Roughness</c:v>
                </c:pt>
                <c:pt idx="5">
                  <c:v>Stains</c:v>
                </c:pt>
                <c:pt idx="6">
                  <c:v>RFTestFailure</c:v>
                </c:pt>
                <c:pt idx="7">
                  <c:v>Plating</c:v>
                </c:pt>
                <c:pt idx="8">
                  <c:v>CMTRFPerformance</c:v>
                </c:pt>
                <c:pt idx="9">
                  <c:v>Mechanical</c:v>
                </c:pt>
                <c:pt idx="10">
                  <c:v>Instrumentation</c:v>
                </c:pt>
                <c:pt idx="11">
                  <c:v>LeakTestFailure</c:v>
                </c:pt>
                <c:pt idx="12">
                  <c:v>InspectionFailure</c:v>
                </c:pt>
                <c:pt idx="13">
                  <c:v>VTARFPerformance</c:v>
                </c:pt>
                <c:pt idx="14">
                  <c:v>ShippingDamage</c:v>
                </c:pt>
                <c:pt idx="15">
                  <c:v>Residues</c:v>
                </c:pt>
                <c:pt idx="16">
                  <c:v>Parallelism</c:v>
                </c:pt>
                <c:pt idx="17">
                  <c:v>Oxidation</c:v>
                </c:pt>
                <c:pt idx="18">
                  <c:v>Flatness</c:v>
                </c:pt>
                <c:pt idx="19">
                  <c:v>Delamination</c:v>
                </c:pt>
                <c:pt idx="20">
                  <c:v>Vacuum</c:v>
                </c:pt>
              </c:strCache>
            </c:strRef>
          </c:cat>
          <c:val>
            <c:numRef>
              <c:f>'QualReview Mtg  Data 26Sep23'!$B$5:$B$26</c:f>
              <c:numCache>
                <c:formatCode>General</c:formatCode>
                <c:ptCount val="22"/>
                <c:pt idx="0">
                  <c:v>28</c:v>
                </c:pt>
                <c:pt idx="1">
                  <c:v>1</c:v>
                </c:pt>
                <c:pt idx="2">
                  <c:v>5</c:v>
                </c:pt>
                <c:pt idx="3">
                  <c:v>1</c:v>
                </c:pt>
              </c:numCache>
            </c:numRef>
          </c:val>
          <c:extLst>
            <c:ext xmlns:c16="http://schemas.microsoft.com/office/drawing/2014/chart" uri="{C3380CC4-5D6E-409C-BE32-E72D297353CC}">
              <c16:uniqueId val="{00000000-DA79-49E6-8C4D-2CB9BD1D5057}"/>
            </c:ext>
          </c:extLst>
        </c:ser>
        <c:ser>
          <c:idx val="1"/>
          <c:order val="1"/>
          <c:tx>
            <c:strRef>
              <c:f>'QualReview Mtg  Data 26Sep23'!$C$4</c:f>
              <c:strCache>
                <c:ptCount val="1"/>
                <c:pt idx="0">
                  <c:v>C100R</c:v>
                </c:pt>
              </c:strCache>
            </c:strRef>
          </c:tx>
          <c:spPr>
            <a:solidFill>
              <a:schemeClr val="accent2"/>
            </a:solidFill>
            <a:ln>
              <a:noFill/>
            </a:ln>
            <a:effectLst/>
          </c:spPr>
          <c:invertIfNegative val="0"/>
          <c:cat>
            <c:strRef>
              <c:f>'QualReview Mtg  Data 26Sep23'!$A$5:$A$26</c:f>
              <c:strCache>
                <c:ptCount val="21"/>
                <c:pt idx="0">
                  <c:v>Dimensional</c:v>
                </c:pt>
                <c:pt idx="1">
                  <c:v>Other</c:v>
                </c:pt>
                <c:pt idx="2">
                  <c:v>Dings</c:v>
                </c:pt>
                <c:pt idx="3">
                  <c:v>Scratches</c:v>
                </c:pt>
                <c:pt idx="4">
                  <c:v>Roughness</c:v>
                </c:pt>
                <c:pt idx="5">
                  <c:v>Stains</c:v>
                </c:pt>
                <c:pt idx="6">
                  <c:v>RFTestFailure</c:v>
                </c:pt>
                <c:pt idx="7">
                  <c:v>Plating</c:v>
                </c:pt>
                <c:pt idx="8">
                  <c:v>CMTRFPerformance</c:v>
                </c:pt>
                <c:pt idx="9">
                  <c:v>Mechanical</c:v>
                </c:pt>
                <c:pt idx="10">
                  <c:v>Instrumentation</c:v>
                </c:pt>
                <c:pt idx="11">
                  <c:v>LeakTestFailure</c:v>
                </c:pt>
                <c:pt idx="12">
                  <c:v>InspectionFailure</c:v>
                </c:pt>
                <c:pt idx="13">
                  <c:v>VTARFPerformance</c:v>
                </c:pt>
                <c:pt idx="14">
                  <c:v>ShippingDamage</c:v>
                </c:pt>
                <c:pt idx="15">
                  <c:v>Residues</c:v>
                </c:pt>
                <c:pt idx="16">
                  <c:v>Parallelism</c:v>
                </c:pt>
                <c:pt idx="17">
                  <c:v>Oxidation</c:v>
                </c:pt>
                <c:pt idx="18">
                  <c:v>Flatness</c:v>
                </c:pt>
                <c:pt idx="19">
                  <c:v>Delamination</c:v>
                </c:pt>
                <c:pt idx="20">
                  <c:v>Vacuum</c:v>
                </c:pt>
              </c:strCache>
            </c:strRef>
          </c:cat>
          <c:val>
            <c:numRef>
              <c:f>'QualReview Mtg  Data 26Sep23'!$C$5:$C$26</c:f>
              <c:numCache>
                <c:formatCode>General</c:formatCode>
                <c:ptCount val="22"/>
                <c:pt idx="0">
                  <c:v>23</c:v>
                </c:pt>
                <c:pt idx="1">
                  <c:v>2</c:v>
                </c:pt>
                <c:pt idx="2">
                  <c:v>7</c:v>
                </c:pt>
                <c:pt idx="3">
                  <c:v>5</c:v>
                </c:pt>
                <c:pt idx="4">
                  <c:v>0</c:v>
                </c:pt>
                <c:pt idx="5">
                  <c:v>10</c:v>
                </c:pt>
                <c:pt idx="6">
                  <c:v>6</c:v>
                </c:pt>
                <c:pt idx="7">
                  <c:v>4</c:v>
                </c:pt>
                <c:pt idx="8">
                  <c:v>2</c:v>
                </c:pt>
                <c:pt idx="9">
                  <c:v>0</c:v>
                </c:pt>
                <c:pt idx="10">
                  <c:v>4</c:v>
                </c:pt>
                <c:pt idx="11">
                  <c:v>3</c:v>
                </c:pt>
                <c:pt idx="12">
                  <c:v>1</c:v>
                </c:pt>
                <c:pt idx="13">
                  <c:v>5</c:v>
                </c:pt>
                <c:pt idx="14">
                  <c:v>1</c:v>
                </c:pt>
                <c:pt idx="15">
                  <c:v>1</c:v>
                </c:pt>
                <c:pt idx="16">
                  <c:v>0</c:v>
                </c:pt>
                <c:pt idx="17">
                  <c:v>0</c:v>
                </c:pt>
                <c:pt idx="18">
                  <c:v>0</c:v>
                </c:pt>
                <c:pt idx="19">
                  <c:v>0</c:v>
                </c:pt>
                <c:pt idx="20">
                  <c:v>2</c:v>
                </c:pt>
              </c:numCache>
            </c:numRef>
          </c:val>
          <c:extLst>
            <c:ext xmlns:c16="http://schemas.microsoft.com/office/drawing/2014/chart" uri="{C3380CC4-5D6E-409C-BE32-E72D297353CC}">
              <c16:uniqueId val="{00000001-DA79-49E6-8C4D-2CB9BD1D5057}"/>
            </c:ext>
          </c:extLst>
        </c:ser>
        <c:ser>
          <c:idx val="2"/>
          <c:order val="2"/>
          <c:tx>
            <c:strRef>
              <c:f>'QualReview Mtg  Data 26Sep23'!$D$4</c:f>
              <c:strCache>
                <c:ptCount val="1"/>
                <c:pt idx="0">
                  <c:v>ER5C</c:v>
                </c:pt>
              </c:strCache>
            </c:strRef>
          </c:tx>
          <c:spPr>
            <a:solidFill>
              <a:schemeClr val="accent3"/>
            </a:solidFill>
            <a:ln>
              <a:noFill/>
            </a:ln>
            <a:effectLst/>
          </c:spPr>
          <c:invertIfNegative val="0"/>
          <c:cat>
            <c:strRef>
              <c:f>'QualReview Mtg  Data 26Sep23'!$A$5:$A$26</c:f>
              <c:strCache>
                <c:ptCount val="21"/>
                <c:pt idx="0">
                  <c:v>Dimensional</c:v>
                </c:pt>
                <c:pt idx="1">
                  <c:v>Other</c:v>
                </c:pt>
                <c:pt idx="2">
                  <c:v>Dings</c:v>
                </c:pt>
                <c:pt idx="3">
                  <c:v>Scratches</c:v>
                </c:pt>
                <c:pt idx="4">
                  <c:v>Roughness</c:v>
                </c:pt>
                <c:pt idx="5">
                  <c:v>Stains</c:v>
                </c:pt>
                <c:pt idx="6">
                  <c:v>RFTestFailure</c:v>
                </c:pt>
                <c:pt idx="7">
                  <c:v>Plating</c:v>
                </c:pt>
                <c:pt idx="8">
                  <c:v>CMTRFPerformance</c:v>
                </c:pt>
                <c:pt idx="9">
                  <c:v>Mechanical</c:v>
                </c:pt>
                <c:pt idx="10">
                  <c:v>Instrumentation</c:v>
                </c:pt>
                <c:pt idx="11">
                  <c:v>LeakTestFailure</c:v>
                </c:pt>
                <c:pt idx="12">
                  <c:v>InspectionFailure</c:v>
                </c:pt>
                <c:pt idx="13">
                  <c:v>VTARFPerformance</c:v>
                </c:pt>
                <c:pt idx="14">
                  <c:v>ShippingDamage</c:v>
                </c:pt>
                <c:pt idx="15">
                  <c:v>Residues</c:v>
                </c:pt>
                <c:pt idx="16">
                  <c:v>Parallelism</c:v>
                </c:pt>
                <c:pt idx="17">
                  <c:v>Oxidation</c:v>
                </c:pt>
                <c:pt idx="18">
                  <c:v>Flatness</c:v>
                </c:pt>
                <c:pt idx="19">
                  <c:v>Delamination</c:v>
                </c:pt>
                <c:pt idx="20">
                  <c:v>Vacuum</c:v>
                </c:pt>
              </c:strCache>
            </c:strRef>
          </c:cat>
          <c:val>
            <c:numRef>
              <c:f>'QualReview Mtg  Data 26Sep23'!$D$5:$D$26</c:f>
              <c:numCache>
                <c:formatCode>General</c:formatCode>
                <c:ptCount val="22"/>
                <c:pt idx="0">
                  <c:v>384</c:v>
                </c:pt>
                <c:pt idx="1">
                  <c:v>24</c:v>
                </c:pt>
                <c:pt idx="2">
                  <c:v>35</c:v>
                </c:pt>
                <c:pt idx="3">
                  <c:v>46</c:v>
                </c:pt>
                <c:pt idx="4">
                  <c:v>53</c:v>
                </c:pt>
                <c:pt idx="5">
                  <c:v>22</c:v>
                </c:pt>
                <c:pt idx="6">
                  <c:v>28</c:v>
                </c:pt>
                <c:pt idx="7">
                  <c:v>12</c:v>
                </c:pt>
                <c:pt idx="8">
                  <c:v>20</c:v>
                </c:pt>
                <c:pt idx="9">
                  <c:v>2</c:v>
                </c:pt>
                <c:pt idx="10">
                  <c:v>0</c:v>
                </c:pt>
                <c:pt idx="11">
                  <c:v>2</c:v>
                </c:pt>
                <c:pt idx="12">
                  <c:v>3</c:v>
                </c:pt>
                <c:pt idx="13">
                  <c:v>34</c:v>
                </c:pt>
                <c:pt idx="14">
                  <c:v>0</c:v>
                </c:pt>
                <c:pt idx="15">
                  <c:v>8</c:v>
                </c:pt>
                <c:pt idx="16">
                  <c:v>11</c:v>
                </c:pt>
                <c:pt idx="17">
                  <c:v>2</c:v>
                </c:pt>
                <c:pt idx="18">
                  <c:v>7</c:v>
                </c:pt>
                <c:pt idx="19">
                  <c:v>1</c:v>
                </c:pt>
                <c:pt idx="20">
                  <c:v>1</c:v>
                </c:pt>
              </c:numCache>
            </c:numRef>
          </c:val>
          <c:extLst>
            <c:ext xmlns:c16="http://schemas.microsoft.com/office/drawing/2014/chart" uri="{C3380CC4-5D6E-409C-BE32-E72D297353CC}">
              <c16:uniqueId val="{00000002-DA79-49E6-8C4D-2CB9BD1D5057}"/>
            </c:ext>
          </c:extLst>
        </c:ser>
        <c:ser>
          <c:idx val="3"/>
          <c:order val="3"/>
          <c:tx>
            <c:strRef>
              <c:f>'QualReview Mtg  Data 26Sep23'!$E$4</c:f>
              <c:strCache>
                <c:ptCount val="1"/>
                <c:pt idx="0">
                  <c:v>L2HE</c:v>
                </c:pt>
              </c:strCache>
            </c:strRef>
          </c:tx>
          <c:spPr>
            <a:solidFill>
              <a:schemeClr val="accent4"/>
            </a:solidFill>
            <a:ln>
              <a:noFill/>
            </a:ln>
            <a:effectLst/>
          </c:spPr>
          <c:invertIfNegative val="0"/>
          <c:cat>
            <c:strRef>
              <c:f>'QualReview Mtg  Data 26Sep23'!$A$5:$A$26</c:f>
              <c:strCache>
                <c:ptCount val="21"/>
                <c:pt idx="0">
                  <c:v>Dimensional</c:v>
                </c:pt>
                <c:pt idx="1">
                  <c:v>Other</c:v>
                </c:pt>
                <c:pt idx="2">
                  <c:v>Dings</c:v>
                </c:pt>
                <c:pt idx="3">
                  <c:v>Scratches</c:v>
                </c:pt>
                <c:pt idx="4">
                  <c:v>Roughness</c:v>
                </c:pt>
                <c:pt idx="5">
                  <c:v>Stains</c:v>
                </c:pt>
                <c:pt idx="6">
                  <c:v>RFTestFailure</c:v>
                </c:pt>
                <c:pt idx="7">
                  <c:v>Plating</c:v>
                </c:pt>
                <c:pt idx="8">
                  <c:v>CMTRFPerformance</c:v>
                </c:pt>
                <c:pt idx="9">
                  <c:v>Mechanical</c:v>
                </c:pt>
                <c:pt idx="10">
                  <c:v>Instrumentation</c:v>
                </c:pt>
                <c:pt idx="11">
                  <c:v>LeakTestFailure</c:v>
                </c:pt>
                <c:pt idx="12">
                  <c:v>InspectionFailure</c:v>
                </c:pt>
                <c:pt idx="13">
                  <c:v>VTARFPerformance</c:v>
                </c:pt>
                <c:pt idx="14">
                  <c:v>ShippingDamage</c:v>
                </c:pt>
                <c:pt idx="15">
                  <c:v>Residues</c:v>
                </c:pt>
                <c:pt idx="16">
                  <c:v>Parallelism</c:v>
                </c:pt>
                <c:pt idx="17">
                  <c:v>Oxidation</c:v>
                </c:pt>
                <c:pt idx="18">
                  <c:v>Flatness</c:v>
                </c:pt>
                <c:pt idx="19">
                  <c:v>Delamination</c:v>
                </c:pt>
                <c:pt idx="20">
                  <c:v>Vacuum</c:v>
                </c:pt>
              </c:strCache>
            </c:strRef>
          </c:cat>
          <c:val>
            <c:numRef>
              <c:f>'QualReview Mtg  Data 26Sep23'!$E$5:$E$26</c:f>
              <c:numCache>
                <c:formatCode>General</c:formatCode>
                <c:ptCount val="22"/>
                <c:pt idx="0">
                  <c:v>73</c:v>
                </c:pt>
                <c:pt idx="1">
                  <c:v>128</c:v>
                </c:pt>
                <c:pt idx="2">
                  <c:v>59</c:v>
                </c:pt>
                <c:pt idx="3">
                  <c:v>60</c:v>
                </c:pt>
                <c:pt idx="4">
                  <c:v>13</c:v>
                </c:pt>
                <c:pt idx="5">
                  <c:v>30</c:v>
                </c:pt>
                <c:pt idx="6">
                  <c:v>27</c:v>
                </c:pt>
                <c:pt idx="7">
                  <c:v>32</c:v>
                </c:pt>
                <c:pt idx="8">
                  <c:v>3</c:v>
                </c:pt>
                <c:pt idx="9">
                  <c:v>5</c:v>
                </c:pt>
                <c:pt idx="10">
                  <c:v>11</c:v>
                </c:pt>
                <c:pt idx="11">
                  <c:v>8</c:v>
                </c:pt>
                <c:pt idx="12">
                  <c:v>15</c:v>
                </c:pt>
                <c:pt idx="13">
                  <c:v>14</c:v>
                </c:pt>
                <c:pt idx="14">
                  <c:v>9</c:v>
                </c:pt>
                <c:pt idx="15">
                  <c:v>10</c:v>
                </c:pt>
                <c:pt idx="16">
                  <c:v>3</c:v>
                </c:pt>
                <c:pt idx="17">
                  <c:v>18</c:v>
                </c:pt>
                <c:pt idx="18">
                  <c:v>0</c:v>
                </c:pt>
                <c:pt idx="19">
                  <c:v>3</c:v>
                </c:pt>
                <c:pt idx="20">
                  <c:v>7</c:v>
                </c:pt>
              </c:numCache>
            </c:numRef>
          </c:val>
          <c:extLst>
            <c:ext xmlns:c16="http://schemas.microsoft.com/office/drawing/2014/chart" uri="{C3380CC4-5D6E-409C-BE32-E72D297353CC}">
              <c16:uniqueId val="{00000003-DA79-49E6-8C4D-2CB9BD1D5057}"/>
            </c:ext>
          </c:extLst>
        </c:ser>
        <c:ser>
          <c:idx val="4"/>
          <c:order val="4"/>
          <c:tx>
            <c:strRef>
              <c:f>'QualReview Mtg  Data 26Sep23'!$F$4</c:f>
              <c:strCache>
                <c:ptCount val="1"/>
                <c:pt idx="0">
                  <c:v>SNSPPU</c:v>
                </c:pt>
              </c:strCache>
            </c:strRef>
          </c:tx>
          <c:spPr>
            <a:solidFill>
              <a:schemeClr val="accent5"/>
            </a:solidFill>
            <a:ln>
              <a:noFill/>
            </a:ln>
            <a:effectLst/>
          </c:spPr>
          <c:invertIfNegative val="0"/>
          <c:cat>
            <c:strRef>
              <c:f>'QualReview Mtg  Data 26Sep23'!$A$5:$A$26</c:f>
              <c:strCache>
                <c:ptCount val="21"/>
                <c:pt idx="0">
                  <c:v>Dimensional</c:v>
                </c:pt>
                <c:pt idx="1">
                  <c:v>Other</c:v>
                </c:pt>
                <c:pt idx="2">
                  <c:v>Dings</c:v>
                </c:pt>
                <c:pt idx="3">
                  <c:v>Scratches</c:v>
                </c:pt>
                <c:pt idx="4">
                  <c:v>Roughness</c:v>
                </c:pt>
                <c:pt idx="5">
                  <c:v>Stains</c:v>
                </c:pt>
                <c:pt idx="6">
                  <c:v>RFTestFailure</c:v>
                </c:pt>
                <c:pt idx="7">
                  <c:v>Plating</c:v>
                </c:pt>
                <c:pt idx="8">
                  <c:v>CMTRFPerformance</c:v>
                </c:pt>
                <c:pt idx="9">
                  <c:v>Mechanical</c:v>
                </c:pt>
                <c:pt idx="10">
                  <c:v>Instrumentation</c:v>
                </c:pt>
                <c:pt idx="11">
                  <c:v>LeakTestFailure</c:v>
                </c:pt>
                <c:pt idx="12">
                  <c:v>InspectionFailure</c:v>
                </c:pt>
                <c:pt idx="13">
                  <c:v>VTARFPerformance</c:v>
                </c:pt>
                <c:pt idx="14">
                  <c:v>ShippingDamage</c:v>
                </c:pt>
                <c:pt idx="15">
                  <c:v>Residues</c:v>
                </c:pt>
                <c:pt idx="16">
                  <c:v>Parallelism</c:v>
                </c:pt>
                <c:pt idx="17">
                  <c:v>Oxidation</c:v>
                </c:pt>
                <c:pt idx="18">
                  <c:v>Flatness</c:v>
                </c:pt>
                <c:pt idx="19">
                  <c:v>Delamination</c:v>
                </c:pt>
                <c:pt idx="20">
                  <c:v>Vacuum</c:v>
                </c:pt>
              </c:strCache>
            </c:strRef>
          </c:cat>
          <c:val>
            <c:numRef>
              <c:f>'QualReview Mtg  Data 26Sep23'!$F$5:$F$26</c:f>
              <c:numCache>
                <c:formatCode>General</c:formatCode>
                <c:ptCount val="22"/>
                <c:pt idx="0">
                  <c:v>185</c:v>
                </c:pt>
                <c:pt idx="1">
                  <c:v>157</c:v>
                </c:pt>
                <c:pt idx="2">
                  <c:v>111</c:v>
                </c:pt>
                <c:pt idx="3">
                  <c:v>104</c:v>
                </c:pt>
                <c:pt idx="4">
                  <c:v>27</c:v>
                </c:pt>
                <c:pt idx="5">
                  <c:v>13</c:v>
                </c:pt>
                <c:pt idx="6">
                  <c:v>15</c:v>
                </c:pt>
                <c:pt idx="7">
                  <c:v>0</c:v>
                </c:pt>
                <c:pt idx="8">
                  <c:v>13</c:v>
                </c:pt>
                <c:pt idx="9">
                  <c:v>23</c:v>
                </c:pt>
                <c:pt idx="10">
                  <c:v>9</c:v>
                </c:pt>
                <c:pt idx="11">
                  <c:v>8</c:v>
                </c:pt>
                <c:pt idx="12">
                  <c:v>2</c:v>
                </c:pt>
                <c:pt idx="13">
                  <c:v>0</c:v>
                </c:pt>
                <c:pt idx="14">
                  <c:v>8</c:v>
                </c:pt>
                <c:pt idx="15">
                  <c:v>5</c:v>
                </c:pt>
                <c:pt idx="16">
                  <c:v>0</c:v>
                </c:pt>
                <c:pt idx="17">
                  <c:v>6</c:v>
                </c:pt>
                <c:pt idx="18">
                  <c:v>1</c:v>
                </c:pt>
                <c:pt idx="19">
                  <c:v>0</c:v>
                </c:pt>
                <c:pt idx="20">
                  <c:v>26</c:v>
                </c:pt>
              </c:numCache>
            </c:numRef>
          </c:val>
          <c:extLst>
            <c:ext xmlns:c16="http://schemas.microsoft.com/office/drawing/2014/chart" uri="{C3380CC4-5D6E-409C-BE32-E72D297353CC}">
              <c16:uniqueId val="{00000004-DA79-49E6-8C4D-2CB9BD1D5057}"/>
            </c:ext>
          </c:extLst>
        </c:ser>
        <c:dLbls>
          <c:showLegendKey val="0"/>
          <c:showVal val="0"/>
          <c:showCatName val="0"/>
          <c:showSerName val="0"/>
          <c:showPercent val="0"/>
          <c:showBubbleSize val="0"/>
        </c:dLbls>
        <c:gapWidth val="150"/>
        <c:overlap val="100"/>
        <c:axId val="368313512"/>
        <c:axId val="368308920"/>
      </c:barChart>
      <c:catAx>
        <c:axId val="3683135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68308920"/>
        <c:crosses val="autoZero"/>
        <c:auto val="1"/>
        <c:lblAlgn val="ctr"/>
        <c:lblOffset val="100"/>
        <c:noMultiLvlLbl val="0"/>
      </c:catAx>
      <c:valAx>
        <c:axId val="36830892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6831351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SRFOPS NCR Initial &amp; Final</a:t>
            </a:r>
            <a:r>
              <a:rPr lang="en-US" baseline="0"/>
              <a:t> Disposition </a:t>
            </a:r>
          </a:p>
          <a:p>
            <a:pPr>
              <a:defRPr/>
            </a:pPr>
            <a:r>
              <a:rPr lang="en-US" sz="1000" baseline="0"/>
              <a:t>26Sep2023 </a:t>
            </a:r>
            <a:endParaRPr lang="en-US" sz="1000"/>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'QualReview Mtg  Data 26Sep23'!$B$31</c:f>
              <c:strCache>
                <c:ptCount val="1"/>
                <c:pt idx="0">
                  <c:v>AUPPS</c:v>
                </c:pt>
              </c:strCache>
            </c:strRef>
          </c:tx>
          <c:spPr>
            <a:solidFill>
              <a:schemeClr val="accent1"/>
            </a:solidFill>
            <a:ln>
              <a:noFill/>
            </a:ln>
            <a:effectLst/>
          </c:spPr>
          <c:invertIfNegative val="0"/>
          <c:cat>
            <c:strRef>
              <c:f>'QualReview Mtg  Data 26Sep23'!$A$32:$A$35</c:f>
              <c:strCache>
                <c:ptCount val="4"/>
                <c:pt idx="0">
                  <c:v>UseAsIs</c:v>
                </c:pt>
                <c:pt idx="1">
                  <c:v>Conforming</c:v>
                </c:pt>
                <c:pt idx="2">
                  <c:v>Return to Vendor</c:v>
                </c:pt>
                <c:pt idx="3">
                  <c:v>Reject</c:v>
                </c:pt>
              </c:strCache>
            </c:strRef>
          </c:cat>
          <c:val>
            <c:numRef>
              <c:f>'QualReview Mtg  Data 26Sep23'!$B$32:$B$35</c:f>
              <c:numCache>
                <c:formatCode>General</c:formatCode>
                <c:ptCount val="4"/>
                <c:pt idx="0">
                  <c:v>109</c:v>
                </c:pt>
                <c:pt idx="1">
                  <c:v>19</c:v>
                </c:pt>
                <c:pt idx="3">
                  <c:v>37</c:v>
                </c:pt>
              </c:numCache>
            </c:numRef>
          </c:val>
          <c:extLst>
            <c:ext xmlns:c16="http://schemas.microsoft.com/office/drawing/2014/chart" uri="{C3380CC4-5D6E-409C-BE32-E72D297353CC}">
              <c16:uniqueId val="{00000000-1CD7-4DAA-9889-5358E3CECA30}"/>
            </c:ext>
          </c:extLst>
        </c:ser>
        <c:ser>
          <c:idx val="1"/>
          <c:order val="1"/>
          <c:tx>
            <c:strRef>
              <c:f>'QualReview Mtg  Data 26Sep23'!$C$31</c:f>
              <c:strCache>
                <c:ptCount val="1"/>
                <c:pt idx="0">
                  <c:v>C100R</c:v>
                </c:pt>
              </c:strCache>
            </c:strRef>
          </c:tx>
          <c:spPr>
            <a:solidFill>
              <a:schemeClr val="accent2"/>
            </a:solidFill>
            <a:ln>
              <a:noFill/>
            </a:ln>
            <a:effectLst/>
          </c:spPr>
          <c:invertIfNegative val="0"/>
          <c:cat>
            <c:strRef>
              <c:f>'QualReview Mtg  Data 26Sep23'!$A$32:$A$35</c:f>
              <c:strCache>
                <c:ptCount val="4"/>
                <c:pt idx="0">
                  <c:v>UseAsIs</c:v>
                </c:pt>
                <c:pt idx="1">
                  <c:v>Conforming</c:v>
                </c:pt>
                <c:pt idx="2">
                  <c:v>Return to Vendor</c:v>
                </c:pt>
                <c:pt idx="3">
                  <c:v>Reject</c:v>
                </c:pt>
              </c:strCache>
            </c:strRef>
          </c:cat>
          <c:val>
            <c:numRef>
              <c:f>'QualReview Mtg  Data 26Sep23'!$C$32:$C$35</c:f>
              <c:numCache>
                <c:formatCode>General</c:formatCode>
                <c:ptCount val="4"/>
                <c:pt idx="0">
                  <c:v>169</c:v>
                </c:pt>
                <c:pt idx="1">
                  <c:v>30</c:v>
                </c:pt>
                <c:pt idx="3">
                  <c:v>3</c:v>
                </c:pt>
              </c:numCache>
            </c:numRef>
          </c:val>
          <c:extLst>
            <c:ext xmlns:c16="http://schemas.microsoft.com/office/drawing/2014/chart" uri="{C3380CC4-5D6E-409C-BE32-E72D297353CC}">
              <c16:uniqueId val="{00000001-1CD7-4DAA-9889-5358E3CECA30}"/>
            </c:ext>
          </c:extLst>
        </c:ser>
        <c:ser>
          <c:idx val="2"/>
          <c:order val="2"/>
          <c:tx>
            <c:strRef>
              <c:f>'QualReview Mtg  Data 26Sep23'!$D$31</c:f>
              <c:strCache>
                <c:ptCount val="1"/>
                <c:pt idx="0">
                  <c:v>ER5C</c:v>
                </c:pt>
              </c:strCache>
            </c:strRef>
          </c:tx>
          <c:spPr>
            <a:solidFill>
              <a:schemeClr val="accent3"/>
            </a:solidFill>
            <a:ln>
              <a:noFill/>
            </a:ln>
            <a:effectLst/>
          </c:spPr>
          <c:invertIfNegative val="0"/>
          <c:cat>
            <c:strRef>
              <c:f>'QualReview Mtg  Data 26Sep23'!$A$32:$A$35</c:f>
              <c:strCache>
                <c:ptCount val="4"/>
                <c:pt idx="0">
                  <c:v>UseAsIs</c:v>
                </c:pt>
                <c:pt idx="1">
                  <c:v>Conforming</c:v>
                </c:pt>
                <c:pt idx="2">
                  <c:v>Return to Vendor</c:v>
                </c:pt>
                <c:pt idx="3">
                  <c:v>Reject</c:v>
                </c:pt>
              </c:strCache>
            </c:strRef>
          </c:cat>
          <c:val>
            <c:numRef>
              <c:f>'QualReview Mtg  Data 26Sep23'!$D$32:$D$35</c:f>
              <c:numCache>
                <c:formatCode>General</c:formatCode>
                <c:ptCount val="4"/>
                <c:pt idx="0">
                  <c:v>1084</c:v>
                </c:pt>
                <c:pt idx="1">
                  <c:v>16</c:v>
                </c:pt>
                <c:pt idx="2">
                  <c:v>3</c:v>
                </c:pt>
                <c:pt idx="3">
                  <c:v>11</c:v>
                </c:pt>
              </c:numCache>
            </c:numRef>
          </c:val>
          <c:extLst>
            <c:ext xmlns:c16="http://schemas.microsoft.com/office/drawing/2014/chart" uri="{C3380CC4-5D6E-409C-BE32-E72D297353CC}">
              <c16:uniqueId val="{00000002-1CD7-4DAA-9889-5358E3CECA30}"/>
            </c:ext>
          </c:extLst>
        </c:ser>
        <c:ser>
          <c:idx val="3"/>
          <c:order val="3"/>
          <c:tx>
            <c:strRef>
              <c:f>'QualReview Mtg  Data 26Sep23'!$E$31</c:f>
              <c:strCache>
                <c:ptCount val="1"/>
                <c:pt idx="0">
                  <c:v>L2HE</c:v>
                </c:pt>
              </c:strCache>
            </c:strRef>
          </c:tx>
          <c:spPr>
            <a:solidFill>
              <a:schemeClr val="accent4"/>
            </a:solidFill>
            <a:ln>
              <a:noFill/>
            </a:ln>
            <a:effectLst/>
          </c:spPr>
          <c:invertIfNegative val="0"/>
          <c:cat>
            <c:strRef>
              <c:f>'QualReview Mtg  Data 26Sep23'!$A$32:$A$35</c:f>
              <c:strCache>
                <c:ptCount val="4"/>
                <c:pt idx="0">
                  <c:v>UseAsIs</c:v>
                </c:pt>
                <c:pt idx="1">
                  <c:v>Conforming</c:v>
                </c:pt>
                <c:pt idx="2">
                  <c:v>Return to Vendor</c:v>
                </c:pt>
                <c:pt idx="3">
                  <c:v>Reject</c:v>
                </c:pt>
              </c:strCache>
            </c:strRef>
          </c:cat>
          <c:val>
            <c:numRef>
              <c:f>'QualReview Mtg  Data 26Sep23'!$E$32:$E$35</c:f>
              <c:numCache>
                <c:formatCode>General</c:formatCode>
                <c:ptCount val="4"/>
                <c:pt idx="0">
                  <c:v>303</c:v>
                </c:pt>
                <c:pt idx="1">
                  <c:v>158</c:v>
                </c:pt>
                <c:pt idx="2">
                  <c:v>190</c:v>
                </c:pt>
                <c:pt idx="3">
                  <c:v>56</c:v>
                </c:pt>
              </c:numCache>
            </c:numRef>
          </c:val>
          <c:extLst>
            <c:ext xmlns:c16="http://schemas.microsoft.com/office/drawing/2014/chart" uri="{C3380CC4-5D6E-409C-BE32-E72D297353CC}">
              <c16:uniqueId val="{00000003-1CD7-4DAA-9889-5358E3CECA30}"/>
            </c:ext>
          </c:extLst>
        </c:ser>
        <c:ser>
          <c:idx val="4"/>
          <c:order val="4"/>
          <c:tx>
            <c:strRef>
              <c:f>'QualReview Mtg  Data 26Sep23'!$F$31</c:f>
              <c:strCache>
                <c:ptCount val="1"/>
                <c:pt idx="0">
                  <c:v>SNSPPU</c:v>
                </c:pt>
              </c:strCache>
            </c:strRef>
          </c:tx>
          <c:spPr>
            <a:solidFill>
              <a:schemeClr val="accent5"/>
            </a:solidFill>
            <a:ln>
              <a:noFill/>
            </a:ln>
            <a:effectLst/>
          </c:spPr>
          <c:invertIfNegative val="0"/>
          <c:cat>
            <c:strRef>
              <c:f>'QualReview Mtg  Data 26Sep23'!$A$32:$A$35</c:f>
              <c:strCache>
                <c:ptCount val="4"/>
                <c:pt idx="0">
                  <c:v>UseAsIs</c:v>
                </c:pt>
                <c:pt idx="1">
                  <c:v>Conforming</c:v>
                </c:pt>
                <c:pt idx="2">
                  <c:v>Return to Vendor</c:v>
                </c:pt>
                <c:pt idx="3">
                  <c:v>Reject</c:v>
                </c:pt>
              </c:strCache>
            </c:strRef>
          </c:cat>
          <c:val>
            <c:numRef>
              <c:f>'QualReview Mtg  Data 26Sep23'!$F$32:$F$35</c:f>
              <c:numCache>
                <c:formatCode>General</c:formatCode>
                <c:ptCount val="4"/>
                <c:pt idx="0">
                  <c:v>1034</c:v>
                </c:pt>
                <c:pt idx="1">
                  <c:v>1477</c:v>
                </c:pt>
                <c:pt idx="2">
                  <c:v>92</c:v>
                </c:pt>
                <c:pt idx="3">
                  <c:v>25</c:v>
                </c:pt>
              </c:numCache>
            </c:numRef>
          </c:val>
          <c:extLst>
            <c:ext xmlns:c16="http://schemas.microsoft.com/office/drawing/2014/chart" uri="{C3380CC4-5D6E-409C-BE32-E72D297353CC}">
              <c16:uniqueId val="{00000004-1CD7-4DAA-9889-5358E3CECA30}"/>
            </c:ext>
          </c:extLst>
        </c:ser>
        <c:dLbls>
          <c:showLegendKey val="0"/>
          <c:showVal val="0"/>
          <c:showCatName val="0"/>
          <c:showSerName val="0"/>
          <c:showPercent val="0"/>
          <c:showBubbleSize val="0"/>
        </c:dLbls>
        <c:gapWidth val="150"/>
        <c:overlap val="100"/>
        <c:axId val="398302016"/>
        <c:axId val="398295456"/>
      </c:barChart>
      <c:catAx>
        <c:axId val="398302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8295456"/>
        <c:crosses val="autoZero"/>
        <c:auto val="1"/>
        <c:lblAlgn val="ctr"/>
        <c:lblOffset val="100"/>
        <c:noMultiLvlLbl val="0"/>
      </c:catAx>
      <c:valAx>
        <c:axId val="39829545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830201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NCR Closure</a:t>
            </a:r>
            <a:r>
              <a:rPr lang="en-US" baseline="0"/>
              <a:t> by Project </a:t>
            </a:r>
            <a:endParaRPr lang="en-US"/>
          </a:p>
        </c:rich>
      </c:tx>
      <c:layout>
        <c:manualLayout>
          <c:xMode val="edge"/>
          <c:yMode val="edge"/>
          <c:x val="0.33105043683102592"/>
          <c:y val="2.7679921304748667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'QualReview Mtg  Data 09May25'!$B$53</c:f>
              <c:strCache>
                <c:ptCount val="1"/>
                <c:pt idx="0">
                  <c:v>&lt;2 wks</c:v>
                </c:pt>
              </c:strCache>
            </c:strRef>
          </c:tx>
          <c:spPr>
            <a:solidFill>
              <a:schemeClr val="accent1"/>
            </a:solidFill>
            <a:ln>
              <a:noFill/>
            </a:ln>
            <a:effectLst/>
          </c:spPr>
          <c:invertIfNegative val="0"/>
          <c:cat>
            <c:strRef>
              <c:f>'QualReview Mtg  Data 09May25'!$C$52:$J$52</c:f>
              <c:strCache>
                <c:ptCount val="8"/>
                <c:pt idx="0">
                  <c:v>AUPCAV</c:v>
                </c:pt>
                <c:pt idx="1">
                  <c:v>AUPPS</c:v>
                </c:pt>
                <c:pt idx="2">
                  <c:v>C100R</c:v>
                </c:pt>
                <c:pt idx="3">
                  <c:v>ER5C</c:v>
                </c:pt>
                <c:pt idx="4">
                  <c:v>L2HE</c:v>
                </c:pt>
                <c:pt idx="5">
                  <c:v>SNSPPU</c:v>
                </c:pt>
                <c:pt idx="6">
                  <c:v>EIC197</c:v>
                </c:pt>
                <c:pt idx="7">
                  <c:v>EIC591SC</c:v>
                </c:pt>
              </c:strCache>
            </c:strRef>
          </c:cat>
          <c:val>
            <c:numRef>
              <c:f>'QualReview Mtg  Data 09May25'!$C$53:$J$53</c:f>
              <c:numCache>
                <c:formatCode>General</c:formatCode>
                <c:ptCount val="8"/>
              </c:numCache>
            </c:numRef>
          </c:val>
          <c:extLst>
            <c:ext xmlns:c16="http://schemas.microsoft.com/office/drawing/2014/chart" uri="{C3380CC4-5D6E-409C-BE32-E72D297353CC}">
              <c16:uniqueId val="{00000000-D984-4CEB-8FBC-949372258887}"/>
            </c:ext>
          </c:extLst>
        </c:ser>
        <c:ser>
          <c:idx val="1"/>
          <c:order val="1"/>
          <c:tx>
            <c:strRef>
              <c:f>'QualReview Mtg  Data 09May25'!$B$54</c:f>
              <c:strCache>
                <c:ptCount val="1"/>
                <c:pt idx="0">
                  <c:v>2wks - 1 mo</c:v>
                </c:pt>
              </c:strCache>
            </c:strRef>
          </c:tx>
          <c:spPr>
            <a:solidFill>
              <a:schemeClr val="accent2"/>
            </a:solidFill>
            <a:ln>
              <a:noFill/>
            </a:ln>
            <a:effectLst/>
          </c:spPr>
          <c:invertIfNegative val="0"/>
          <c:cat>
            <c:strRef>
              <c:f>'QualReview Mtg  Data 09May25'!$C$52:$J$52</c:f>
              <c:strCache>
                <c:ptCount val="8"/>
                <c:pt idx="0">
                  <c:v>AUPCAV</c:v>
                </c:pt>
                <c:pt idx="1">
                  <c:v>AUPPS</c:v>
                </c:pt>
                <c:pt idx="2">
                  <c:v>C100R</c:v>
                </c:pt>
                <c:pt idx="3">
                  <c:v>ER5C</c:v>
                </c:pt>
                <c:pt idx="4">
                  <c:v>L2HE</c:v>
                </c:pt>
                <c:pt idx="5">
                  <c:v>SNSPPU</c:v>
                </c:pt>
                <c:pt idx="6">
                  <c:v>EIC197</c:v>
                </c:pt>
                <c:pt idx="7">
                  <c:v>EIC591SC</c:v>
                </c:pt>
              </c:strCache>
            </c:strRef>
          </c:cat>
          <c:val>
            <c:numRef>
              <c:f>'QualReview Mtg  Data 09May25'!$C$54:$J$54</c:f>
              <c:numCache>
                <c:formatCode>General</c:formatCode>
                <c:ptCount val="8"/>
              </c:numCache>
            </c:numRef>
          </c:val>
          <c:extLst>
            <c:ext xmlns:c16="http://schemas.microsoft.com/office/drawing/2014/chart" uri="{C3380CC4-5D6E-409C-BE32-E72D297353CC}">
              <c16:uniqueId val="{00000001-D984-4CEB-8FBC-949372258887}"/>
            </c:ext>
          </c:extLst>
        </c:ser>
        <c:ser>
          <c:idx val="2"/>
          <c:order val="2"/>
          <c:tx>
            <c:strRef>
              <c:f>'QualReview Mtg  Data 09May25'!$B$55</c:f>
              <c:strCache>
                <c:ptCount val="1"/>
                <c:pt idx="0">
                  <c:v>1-3 mo</c:v>
                </c:pt>
              </c:strCache>
            </c:strRef>
          </c:tx>
          <c:spPr>
            <a:solidFill>
              <a:schemeClr val="accent3"/>
            </a:solidFill>
            <a:ln>
              <a:noFill/>
            </a:ln>
            <a:effectLst/>
          </c:spPr>
          <c:invertIfNegative val="0"/>
          <c:cat>
            <c:strRef>
              <c:f>'QualReview Mtg  Data 09May25'!$C$52:$J$52</c:f>
              <c:strCache>
                <c:ptCount val="8"/>
                <c:pt idx="0">
                  <c:v>AUPCAV</c:v>
                </c:pt>
                <c:pt idx="1">
                  <c:v>AUPPS</c:v>
                </c:pt>
                <c:pt idx="2">
                  <c:v>C100R</c:v>
                </c:pt>
                <c:pt idx="3">
                  <c:v>ER5C</c:v>
                </c:pt>
                <c:pt idx="4">
                  <c:v>L2HE</c:v>
                </c:pt>
                <c:pt idx="5">
                  <c:v>SNSPPU</c:v>
                </c:pt>
                <c:pt idx="6">
                  <c:v>EIC197</c:v>
                </c:pt>
                <c:pt idx="7">
                  <c:v>EIC591SC</c:v>
                </c:pt>
              </c:strCache>
            </c:strRef>
          </c:cat>
          <c:val>
            <c:numRef>
              <c:f>'QualReview Mtg  Data 09May25'!$C$55:$J$55</c:f>
              <c:numCache>
                <c:formatCode>General</c:formatCode>
                <c:ptCount val="8"/>
              </c:numCache>
            </c:numRef>
          </c:val>
          <c:extLst>
            <c:ext xmlns:c16="http://schemas.microsoft.com/office/drawing/2014/chart" uri="{C3380CC4-5D6E-409C-BE32-E72D297353CC}">
              <c16:uniqueId val="{00000002-D984-4CEB-8FBC-949372258887}"/>
            </c:ext>
          </c:extLst>
        </c:ser>
        <c:ser>
          <c:idx val="3"/>
          <c:order val="3"/>
          <c:tx>
            <c:strRef>
              <c:f>'QualReview Mtg  Data 09May25'!$B$56</c:f>
              <c:strCache>
                <c:ptCount val="1"/>
                <c:pt idx="0">
                  <c:v>3-6 mo</c:v>
                </c:pt>
              </c:strCache>
            </c:strRef>
          </c:tx>
          <c:spPr>
            <a:solidFill>
              <a:schemeClr val="accent4"/>
            </a:solidFill>
            <a:ln>
              <a:noFill/>
            </a:ln>
            <a:effectLst/>
          </c:spPr>
          <c:invertIfNegative val="0"/>
          <c:cat>
            <c:strRef>
              <c:f>'QualReview Mtg  Data 09May25'!$C$52:$J$52</c:f>
              <c:strCache>
                <c:ptCount val="8"/>
                <c:pt idx="0">
                  <c:v>AUPCAV</c:v>
                </c:pt>
                <c:pt idx="1">
                  <c:v>AUPPS</c:v>
                </c:pt>
                <c:pt idx="2">
                  <c:v>C100R</c:v>
                </c:pt>
                <c:pt idx="3">
                  <c:v>ER5C</c:v>
                </c:pt>
                <c:pt idx="4">
                  <c:v>L2HE</c:v>
                </c:pt>
                <c:pt idx="5">
                  <c:v>SNSPPU</c:v>
                </c:pt>
                <c:pt idx="6">
                  <c:v>EIC197</c:v>
                </c:pt>
                <c:pt idx="7">
                  <c:v>EIC591SC</c:v>
                </c:pt>
              </c:strCache>
            </c:strRef>
          </c:cat>
          <c:val>
            <c:numRef>
              <c:f>'QualReview Mtg  Data 09May25'!$C$56:$J$56</c:f>
              <c:numCache>
                <c:formatCode>General</c:formatCode>
                <c:ptCount val="8"/>
              </c:numCache>
            </c:numRef>
          </c:val>
          <c:extLst>
            <c:ext xmlns:c16="http://schemas.microsoft.com/office/drawing/2014/chart" uri="{C3380CC4-5D6E-409C-BE32-E72D297353CC}">
              <c16:uniqueId val="{00000003-D984-4CEB-8FBC-949372258887}"/>
            </c:ext>
          </c:extLst>
        </c:ser>
        <c:ser>
          <c:idx val="4"/>
          <c:order val="4"/>
          <c:tx>
            <c:strRef>
              <c:f>'QualReview Mtg  Data 09May25'!$B$57</c:f>
              <c:strCache>
                <c:ptCount val="1"/>
                <c:pt idx="0">
                  <c:v>6-12 mo</c:v>
                </c:pt>
              </c:strCache>
            </c:strRef>
          </c:tx>
          <c:spPr>
            <a:solidFill>
              <a:schemeClr val="accent5"/>
            </a:solidFill>
            <a:ln>
              <a:noFill/>
            </a:ln>
            <a:effectLst/>
          </c:spPr>
          <c:invertIfNegative val="0"/>
          <c:cat>
            <c:strRef>
              <c:f>'QualReview Mtg  Data 09May25'!$C$52:$J$52</c:f>
              <c:strCache>
                <c:ptCount val="8"/>
                <c:pt idx="0">
                  <c:v>AUPCAV</c:v>
                </c:pt>
                <c:pt idx="1">
                  <c:v>AUPPS</c:v>
                </c:pt>
                <c:pt idx="2">
                  <c:v>C100R</c:v>
                </c:pt>
                <c:pt idx="3">
                  <c:v>ER5C</c:v>
                </c:pt>
                <c:pt idx="4">
                  <c:v>L2HE</c:v>
                </c:pt>
                <c:pt idx="5">
                  <c:v>SNSPPU</c:v>
                </c:pt>
                <c:pt idx="6">
                  <c:v>EIC197</c:v>
                </c:pt>
                <c:pt idx="7">
                  <c:v>EIC591SC</c:v>
                </c:pt>
              </c:strCache>
            </c:strRef>
          </c:cat>
          <c:val>
            <c:numRef>
              <c:f>'QualReview Mtg  Data 09May25'!$C$57:$J$57</c:f>
              <c:numCache>
                <c:formatCode>General</c:formatCode>
                <c:ptCount val="8"/>
              </c:numCache>
            </c:numRef>
          </c:val>
          <c:extLst>
            <c:ext xmlns:c16="http://schemas.microsoft.com/office/drawing/2014/chart" uri="{C3380CC4-5D6E-409C-BE32-E72D297353CC}">
              <c16:uniqueId val="{00000004-D984-4CEB-8FBC-949372258887}"/>
            </c:ext>
          </c:extLst>
        </c:ser>
        <c:ser>
          <c:idx val="5"/>
          <c:order val="5"/>
          <c:tx>
            <c:strRef>
              <c:f>'QualReview Mtg  Data 09May25'!$B$58</c:f>
              <c:strCache>
                <c:ptCount val="1"/>
                <c:pt idx="0">
                  <c:v>&gt;12 mo</c:v>
                </c:pt>
              </c:strCache>
            </c:strRef>
          </c:tx>
          <c:spPr>
            <a:solidFill>
              <a:schemeClr val="accent6"/>
            </a:solidFill>
            <a:ln>
              <a:noFill/>
            </a:ln>
            <a:effectLst/>
          </c:spPr>
          <c:invertIfNegative val="0"/>
          <c:cat>
            <c:strRef>
              <c:f>'QualReview Mtg  Data 09May25'!$C$52:$J$52</c:f>
              <c:strCache>
                <c:ptCount val="8"/>
                <c:pt idx="0">
                  <c:v>AUPCAV</c:v>
                </c:pt>
                <c:pt idx="1">
                  <c:v>AUPPS</c:v>
                </c:pt>
                <c:pt idx="2">
                  <c:v>C100R</c:v>
                </c:pt>
                <c:pt idx="3">
                  <c:v>ER5C</c:v>
                </c:pt>
                <c:pt idx="4">
                  <c:v>L2HE</c:v>
                </c:pt>
                <c:pt idx="5">
                  <c:v>SNSPPU</c:v>
                </c:pt>
                <c:pt idx="6">
                  <c:v>EIC197</c:v>
                </c:pt>
                <c:pt idx="7">
                  <c:v>EIC591SC</c:v>
                </c:pt>
              </c:strCache>
            </c:strRef>
          </c:cat>
          <c:val>
            <c:numRef>
              <c:f>'QualReview Mtg  Data 09May25'!$C$58:$J$58</c:f>
              <c:numCache>
                <c:formatCode>General</c:formatCode>
                <c:ptCount val="8"/>
              </c:numCache>
            </c:numRef>
          </c:val>
          <c:extLst>
            <c:ext xmlns:c16="http://schemas.microsoft.com/office/drawing/2014/chart" uri="{C3380CC4-5D6E-409C-BE32-E72D297353CC}">
              <c16:uniqueId val="{00000005-D984-4CEB-8FBC-949372258887}"/>
            </c:ext>
          </c:extLst>
        </c:ser>
        <c:dLbls>
          <c:showLegendKey val="0"/>
          <c:showVal val="0"/>
          <c:showCatName val="0"/>
          <c:showSerName val="0"/>
          <c:showPercent val="0"/>
          <c:showBubbleSize val="0"/>
        </c:dLbls>
        <c:gapWidth val="150"/>
        <c:overlap val="100"/>
        <c:axId val="275159984"/>
        <c:axId val="666363616"/>
      </c:barChart>
      <c:catAx>
        <c:axId val="2751599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6363616"/>
        <c:crosses val="autoZero"/>
        <c:auto val="1"/>
        <c:lblAlgn val="ctr"/>
        <c:lblOffset val="100"/>
        <c:noMultiLvlLbl val="0"/>
      </c:catAx>
      <c:valAx>
        <c:axId val="6663636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7515998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NCR Closure</a:t>
            </a:r>
            <a:r>
              <a:rPr lang="en-US" baseline="0"/>
              <a:t> by Project </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'QualReview Mtg  Data 26Sep23'!$A$48</c:f>
              <c:strCache>
                <c:ptCount val="1"/>
                <c:pt idx="0">
                  <c:v>&lt;2 wks</c:v>
                </c:pt>
              </c:strCache>
            </c:strRef>
          </c:tx>
          <c:spPr>
            <a:solidFill>
              <a:schemeClr val="accent1"/>
            </a:solidFill>
            <a:ln>
              <a:noFill/>
            </a:ln>
            <a:effectLst/>
          </c:spPr>
          <c:invertIfNegative val="0"/>
          <c:cat>
            <c:strRef>
              <c:f>'QualReview Mtg  Data 26Sep23'!$B$47:$F$47</c:f>
              <c:strCache>
                <c:ptCount val="5"/>
                <c:pt idx="0">
                  <c:v>AUPPS</c:v>
                </c:pt>
                <c:pt idx="1">
                  <c:v>C100R</c:v>
                </c:pt>
                <c:pt idx="2">
                  <c:v>ER5C</c:v>
                </c:pt>
                <c:pt idx="3">
                  <c:v>L2HE</c:v>
                </c:pt>
                <c:pt idx="4">
                  <c:v>SNSPPU</c:v>
                </c:pt>
              </c:strCache>
            </c:strRef>
          </c:cat>
          <c:val>
            <c:numRef>
              <c:f>'QualReview Mtg  Data 26Sep23'!$B$48:$F$48</c:f>
              <c:numCache>
                <c:formatCode>General</c:formatCode>
                <c:ptCount val="5"/>
                <c:pt idx="0">
                  <c:v>37</c:v>
                </c:pt>
                <c:pt idx="1">
                  <c:v>39</c:v>
                </c:pt>
                <c:pt idx="2">
                  <c:v>239</c:v>
                </c:pt>
                <c:pt idx="3">
                  <c:v>238</c:v>
                </c:pt>
                <c:pt idx="4">
                  <c:v>252</c:v>
                </c:pt>
              </c:numCache>
            </c:numRef>
          </c:val>
          <c:extLst>
            <c:ext xmlns:c16="http://schemas.microsoft.com/office/drawing/2014/chart" uri="{C3380CC4-5D6E-409C-BE32-E72D297353CC}">
              <c16:uniqueId val="{00000000-17D8-458C-B1CB-43A8FAA6C31B}"/>
            </c:ext>
          </c:extLst>
        </c:ser>
        <c:ser>
          <c:idx val="1"/>
          <c:order val="1"/>
          <c:tx>
            <c:strRef>
              <c:f>'QualReview Mtg  Data 26Sep23'!$A$49</c:f>
              <c:strCache>
                <c:ptCount val="1"/>
                <c:pt idx="0">
                  <c:v>2wks - 1 mo</c:v>
                </c:pt>
              </c:strCache>
            </c:strRef>
          </c:tx>
          <c:spPr>
            <a:solidFill>
              <a:schemeClr val="accent2"/>
            </a:solidFill>
            <a:ln>
              <a:noFill/>
            </a:ln>
            <a:effectLst/>
          </c:spPr>
          <c:invertIfNegative val="0"/>
          <c:cat>
            <c:strRef>
              <c:f>'QualReview Mtg  Data 26Sep23'!$B$47:$F$47</c:f>
              <c:strCache>
                <c:ptCount val="5"/>
                <c:pt idx="0">
                  <c:v>AUPPS</c:v>
                </c:pt>
                <c:pt idx="1">
                  <c:v>C100R</c:v>
                </c:pt>
                <c:pt idx="2">
                  <c:v>ER5C</c:v>
                </c:pt>
                <c:pt idx="3">
                  <c:v>L2HE</c:v>
                </c:pt>
                <c:pt idx="4">
                  <c:v>SNSPPU</c:v>
                </c:pt>
              </c:strCache>
            </c:strRef>
          </c:cat>
          <c:val>
            <c:numRef>
              <c:f>'QualReview Mtg  Data 26Sep23'!$B$49:$F$49</c:f>
              <c:numCache>
                <c:formatCode>General</c:formatCode>
                <c:ptCount val="5"/>
                <c:pt idx="0">
                  <c:v>0</c:v>
                </c:pt>
                <c:pt idx="1">
                  <c:v>15</c:v>
                </c:pt>
                <c:pt idx="2">
                  <c:v>76</c:v>
                </c:pt>
                <c:pt idx="3">
                  <c:v>45</c:v>
                </c:pt>
                <c:pt idx="4">
                  <c:v>138</c:v>
                </c:pt>
              </c:numCache>
            </c:numRef>
          </c:val>
          <c:extLst>
            <c:ext xmlns:c16="http://schemas.microsoft.com/office/drawing/2014/chart" uri="{C3380CC4-5D6E-409C-BE32-E72D297353CC}">
              <c16:uniqueId val="{00000001-17D8-458C-B1CB-43A8FAA6C31B}"/>
            </c:ext>
          </c:extLst>
        </c:ser>
        <c:ser>
          <c:idx val="2"/>
          <c:order val="2"/>
          <c:tx>
            <c:strRef>
              <c:f>'QualReview Mtg  Data 26Sep23'!$A$50</c:f>
              <c:strCache>
                <c:ptCount val="1"/>
                <c:pt idx="0">
                  <c:v>1-3 mo</c:v>
                </c:pt>
              </c:strCache>
            </c:strRef>
          </c:tx>
          <c:spPr>
            <a:solidFill>
              <a:schemeClr val="accent3"/>
            </a:solidFill>
            <a:ln>
              <a:noFill/>
            </a:ln>
            <a:effectLst/>
          </c:spPr>
          <c:invertIfNegative val="0"/>
          <c:cat>
            <c:strRef>
              <c:f>'QualReview Mtg  Data 26Sep23'!$B$47:$F$47</c:f>
              <c:strCache>
                <c:ptCount val="5"/>
                <c:pt idx="0">
                  <c:v>AUPPS</c:v>
                </c:pt>
                <c:pt idx="1">
                  <c:v>C100R</c:v>
                </c:pt>
                <c:pt idx="2">
                  <c:v>ER5C</c:v>
                </c:pt>
                <c:pt idx="3">
                  <c:v>L2HE</c:v>
                </c:pt>
                <c:pt idx="4">
                  <c:v>SNSPPU</c:v>
                </c:pt>
              </c:strCache>
            </c:strRef>
          </c:cat>
          <c:val>
            <c:numRef>
              <c:f>'QualReview Mtg  Data 26Sep23'!$B$50:$F$50</c:f>
              <c:numCache>
                <c:formatCode>General</c:formatCode>
                <c:ptCount val="5"/>
                <c:pt idx="0">
                  <c:v>5</c:v>
                </c:pt>
                <c:pt idx="1">
                  <c:v>30</c:v>
                </c:pt>
                <c:pt idx="2">
                  <c:v>144</c:v>
                </c:pt>
                <c:pt idx="3">
                  <c:v>99</c:v>
                </c:pt>
                <c:pt idx="4">
                  <c:v>191</c:v>
                </c:pt>
              </c:numCache>
            </c:numRef>
          </c:val>
          <c:extLst>
            <c:ext xmlns:c16="http://schemas.microsoft.com/office/drawing/2014/chart" uri="{C3380CC4-5D6E-409C-BE32-E72D297353CC}">
              <c16:uniqueId val="{00000002-17D8-458C-B1CB-43A8FAA6C31B}"/>
            </c:ext>
          </c:extLst>
        </c:ser>
        <c:ser>
          <c:idx val="3"/>
          <c:order val="3"/>
          <c:tx>
            <c:strRef>
              <c:f>'QualReview Mtg  Data 26Sep23'!$A$51</c:f>
              <c:strCache>
                <c:ptCount val="1"/>
                <c:pt idx="0">
                  <c:v>3-6 mo</c:v>
                </c:pt>
              </c:strCache>
            </c:strRef>
          </c:tx>
          <c:spPr>
            <a:solidFill>
              <a:schemeClr val="accent4"/>
            </a:solidFill>
            <a:ln>
              <a:noFill/>
            </a:ln>
            <a:effectLst/>
          </c:spPr>
          <c:invertIfNegative val="0"/>
          <c:cat>
            <c:strRef>
              <c:f>'QualReview Mtg  Data 26Sep23'!$B$47:$F$47</c:f>
              <c:strCache>
                <c:ptCount val="5"/>
                <c:pt idx="0">
                  <c:v>AUPPS</c:v>
                </c:pt>
                <c:pt idx="1">
                  <c:v>C100R</c:v>
                </c:pt>
                <c:pt idx="2">
                  <c:v>ER5C</c:v>
                </c:pt>
                <c:pt idx="3">
                  <c:v>L2HE</c:v>
                </c:pt>
                <c:pt idx="4">
                  <c:v>SNSPPU</c:v>
                </c:pt>
              </c:strCache>
            </c:strRef>
          </c:cat>
          <c:val>
            <c:numRef>
              <c:f>'QualReview Mtg  Data 26Sep23'!$B$51:$F$51</c:f>
              <c:numCache>
                <c:formatCode>General</c:formatCode>
                <c:ptCount val="5"/>
                <c:pt idx="0">
                  <c:v>2</c:v>
                </c:pt>
                <c:pt idx="1">
                  <c:v>20</c:v>
                </c:pt>
                <c:pt idx="2">
                  <c:v>71</c:v>
                </c:pt>
                <c:pt idx="3">
                  <c:v>43</c:v>
                </c:pt>
                <c:pt idx="4">
                  <c:v>51</c:v>
                </c:pt>
              </c:numCache>
            </c:numRef>
          </c:val>
          <c:extLst>
            <c:ext xmlns:c16="http://schemas.microsoft.com/office/drawing/2014/chart" uri="{C3380CC4-5D6E-409C-BE32-E72D297353CC}">
              <c16:uniqueId val="{00000003-17D8-458C-B1CB-43A8FAA6C31B}"/>
            </c:ext>
          </c:extLst>
        </c:ser>
        <c:ser>
          <c:idx val="4"/>
          <c:order val="4"/>
          <c:tx>
            <c:strRef>
              <c:f>'QualReview Mtg  Data 26Sep23'!$A$52</c:f>
              <c:strCache>
                <c:ptCount val="1"/>
                <c:pt idx="0">
                  <c:v>6-12 mo</c:v>
                </c:pt>
              </c:strCache>
            </c:strRef>
          </c:tx>
          <c:spPr>
            <a:solidFill>
              <a:schemeClr val="accent5"/>
            </a:solidFill>
            <a:ln>
              <a:noFill/>
            </a:ln>
            <a:effectLst/>
          </c:spPr>
          <c:invertIfNegative val="0"/>
          <c:cat>
            <c:strRef>
              <c:f>'QualReview Mtg  Data 26Sep23'!$B$47:$F$47</c:f>
              <c:strCache>
                <c:ptCount val="5"/>
                <c:pt idx="0">
                  <c:v>AUPPS</c:v>
                </c:pt>
                <c:pt idx="1">
                  <c:v>C100R</c:v>
                </c:pt>
                <c:pt idx="2">
                  <c:v>ER5C</c:v>
                </c:pt>
                <c:pt idx="3">
                  <c:v>L2HE</c:v>
                </c:pt>
                <c:pt idx="4">
                  <c:v>SNSPPU</c:v>
                </c:pt>
              </c:strCache>
            </c:strRef>
          </c:cat>
          <c:val>
            <c:numRef>
              <c:f>'QualReview Mtg  Data 26Sep23'!$B$52:$F$52</c:f>
              <c:numCache>
                <c:formatCode>General</c:formatCode>
                <c:ptCount val="5"/>
                <c:pt idx="0">
                  <c:v>1</c:v>
                </c:pt>
                <c:pt idx="1">
                  <c:v>7</c:v>
                </c:pt>
                <c:pt idx="2">
                  <c:v>87</c:v>
                </c:pt>
                <c:pt idx="3">
                  <c:v>36</c:v>
                </c:pt>
                <c:pt idx="4">
                  <c:v>24</c:v>
                </c:pt>
              </c:numCache>
            </c:numRef>
          </c:val>
          <c:extLst>
            <c:ext xmlns:c16="http://schemas.microsoft.com/office/drawing/2014/chart" uri="{C3380CC4-5D6E-409C-BE32-E72D297353CC}">
              <c16:uniqueId val="{00000004-17D8-458C-B1CB-43A8FAA6C31B}"/>
            </c:ext>
          </c:extLst>
        </c:ser>
        <c:ser>
          <c:idx val="5"/>
          <c:order val="5"/>
          <c:tx>
            <c:strRef>
              <c:f>'QualReview Mtg  Data 26Sep23'!$A$53</c:f>
              <c:strCache>
                <c:ptCount val="1"/>
                <c:pt idx="0">
                  <c:v>&gt;12 mo</c:v>
                </c:pt>
              </c:strCache>
            </c:strRef>
          </c:tx>
          <c:spPr>
            <a:solidFill>
              <a:schemeClr val="accent6"/>
            </a:solidFill>
            <a:ln>
              <a:noFill/>
            </a:ln>
            <a:effectLst/>
          </c:spPr>
          <c:invertIfNegative val="0"/>
          <c:cat>
            <c:strRef>
              <c:f>'QualReview Mtg  Data 26Sep23'!$B$47:$F$47</c:f>
              <c:strCache>
                <c:ptCount val="5"/>
                <c:pt idx="0">
                  <c:v>AUPPS</c:v>
                </c:pt>
                <c:pt idx="1">
                  <c:v>C100R</c:v>
                </c:pt>
                <c:pt idx="2">
                  <c:v>ER5C</c:v>
                </c:pt>
                <c:pt idx="3">
                  <c:v>L2HE</c:v>
                </c:pt>
                <c:pt idx="4">
                  <c:v>SNSPPU</c:v>
                </c:pt>
              </c:strCache>
            </c:strRef>
          </c:cat>
          <c:val>
            <c:numRef>
              <c:f>'QualReview Mtg  Data 26Sep23'!$B$53:$F$53</c:f>
              <c:numCache>
                <c:formatCode>General</c:formatCode>
                <c:ptCount val="5"/>
                <c:pt idx="0">
                  <c:v>0</c:v>
                </c:pt>
                <c:pt idx="1">
                  <c:v>11</c:v>
                </c:pt>
                <c:pt idx="2">
                  <c:v>87</c:v>
                </c:pt>
                <c:pt idx="3">
                  <c:v>9</c:v>
                </c:pt>
                <c:pt idx="4">
                  <c:v>1</c:v>
                </c:pt>
              </c:numCache>
            </c:numRef>
          </c:val>
          <c:extLst>
            <c:ext xmlns:c16="http://schemas.microsoft.com/office/drawing/2014/chart" uri="{C3380CC4-5D6E-409C-BE32-E72D297353CC}">
              <c16:uniqueId val="{00000005-17D8-458C-B1CB-43A8FAA6C31B}"/>
            </c:ext>
          </c:extLst>
        </c:ser>
        <c:dLbls>
          <c:showLegendKey val="0"/>
          <c:showVal val="0"/>
          <c:showCatName val="0"/>
          <c:showSerName val="0"/>
          <c:showPercent val="0"/>
          <c:showBubbleSize val="0"/>
        </c:dLbls>
        <c:gapWidth val="150"/>
        <c:overlap val="100"/>
        <c:axId val="275159984"/>
        <c:axId val="666363616"/>
      </c:barChart>
      <c:catAx>
        <c:axId val="2751599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6363616"/>
        <c:crosses val="autoZero"/>
        <c:auto val="1"/>
        <c:lblAlgn val="ctr"/>
        <c:lblOffset val="100"/>
        <c:noMultiLvlLbl val="0"/>
      </c:catAx>
      <c:valAx>
        <c:axId val="6663636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7515998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NCR Closure by Age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'QualReview Mtg  Data 26Sep23'!$B$47</c:f>
              <c:strCache>
                <c:ptCount val="1"/>
                <c:pt idx="0">
                  <c:v>AUPPS</c:v>
                </c:pt>
              </c:strCache>
            </c:strRef>
          </c:tx>
          <c:spPr>
            <a:solidFill>
              <a:schemeClr val="accent1"/>
            </a:solidFill>
            <a:ln>
              <a:noFill/>
            </a:ln>
            <a:effectLst/>
          </c:spPr>
          <c:invertIfNegative val="0"/>
          <c:cat>
            <c:strRef>
              <c:f>'QualReview Mtg  Data 26Sep23'!$A$48:$A$53</c:f>
              <c:strCache>
                <c:ptCount val="6"/>
                <c:pt idx="0">
                  <c:v>&lt;2 wks</c:v>
                </c:pt>
                <c:pt idx="1">
                  <c:v>2wks - 1 mo</c:v>
                </c:pt>
                <c:pt idx="2">
                  <c:v>1-3 mo</c:v>
                </c:pt>
                <c:pt idx="3">
                  <c:v>3-6 mo</c:v>
                </c:pt>
                <c:pt idx="4">
                  <c:v>6-12 mo</c:v>
                </c:pt>
                <c:pt idx="5">
                  <c:v>&gt;12 mo</c:v>
                </c:pt>
              </c:strCache>
            </c:strRef>
          </c:cat>
          <c:val>
            <c:numRef>
              <c:f>'QualReview Mtg  Data 26Sep23'!$B$48:$B$53</c:f>
              <c:numCache>
                <c:formatCode>General</c:formatCode>
                <c:ptCount val="6"/>
                <c:pt idx="0">
                  <c:v>37</c:v>
                </c:pt>
                <c:pt idx="1">
                  <c:v>0</c:v>
                </c:pt>
                <c:pt idx="2">
                  <c:v>5</c:v>
                </c:pt>
                <c:pt idx="3">
                  <c:v>2</c:v>
                </c:pt>
                <c:pt idx="4">
                  <c:v>1</c:v>
                </c:pt>
                <c:pt idx="5">
                  <c:v>0</c:v>
                </c:pt>
              </c:numCache>
            </c:numRef>
          </c:val>
          <c:extLst>
            <c:ext xmlns:c16="http://schemas.microsoft.com/office/drawing/2014/chart" uri="{C3380CC4-5D6E-409C-BE32-E72D297353CC}">
              <c16:uniqueId val="{00000000-4CD1-4E95-915D-BBC1945021FE}"/>
            </c:ext>
          </c:extLst>
        </c:ser>
        <c:ser>
          <c:idx val="1"/>
          <c:order val="1"/>
          <c:tx>
            <c:strRef>
              <c:f>'QualReview Mtg  Data 26Sep23'!$C$47</c:f>
              <c:strCache>
                <c:ptCount val="1"/>
                <c:pt idx="0">
                  <c:v>C100R</c:v>
                </c:pt>
              </c:strCache>
            </c:strRef>
          </c:tx>
          <c:spPr>
            <a:solidFill>
              <a:schemeClr val="accent2"/>
            </a:solidFill>
            <a:ln>
              <a:noFill/>
            </a:ln>
            <a:effectLst/>
          </c:spPr>
          <c:invertIfNegative val="0"/>
          <c:cat>
            <c:strRef>
              <c:f>'QualReview Mtg  Data 26Sep23'!$A$48:$A$53</c:f>
              <c:strCache>
                <c:ptCount val="6"/>
                <c:pt idx="0">
                  <c:v>&lt;2 wks</c:v>
                </c:pt>
                <c:pt idx="1">
                  <c:v>2wks - 1 mo</c:v>
                </c:pt>
                <c:pt idx="2">
                  <c:v>1-3 mo</c:v>
                </c:pt>
                <c:pt idx="3">
                  <c:v>3-6 mo</c:v>
                </c:pt>
                <c:pt idx="4">
                  <c:v>6-12 mo</c:v>
                </c:pt>
                <c:pt idx="5">
                  <c:v>&gt;12 mo</c:v>
                </c:pt>
              </c:strCache>
            </c:strRef>
          </c:cat>
          <c:val>
            <c:numRef>
              <c:f>'QualReview Mtg  Data 26Sep23'!$C$48:$C$53</c:f>
              <c:numCache>
                <c:formatCode>General</c:formatCode>
                <c:ptCount val="6"/>
                <c:pt idx="0">
                  <c:v>39</c:v>
                </c:pt>
                <c:pt idx="1">
                  <c:v>15</c:v>
                </c:pt>
                <c:pt idx="2">
                  <c:v>30</c:v>
                </c:pt>
                <c:pt idx="3">
                  <c:v>20</c:v>
                </c:pt>
                <c:pt idx="4">
                  <c:v>7</c:v>
                </c:pt>
                <c:pt idx="5">
                  <c:v>11</c:v>
                </c:pt>
              </c:numCache>
            </c:numRef>
          </c:val>
          <c:extLst>
            <c:ext xmlns:c16="http://schemas.microsoft.com/office/drawing/2014/chart" uri="{C3380CC4-5D6E-409C-BE32-E72D297353CC}">
              <c16:uniqueId val="{00000001-4CD1-4E95-915D-BBC1945021FE}"/>
            </c:ext>
          </c:extLst>
        </c:ser>
        <c:ser>
          <c:idx val="2"/>
          <c:order val="2"/>
          <c:tx>
            <c:strRef>
              <c:f>'QualReview Mtg  Data 26Sep23'!$D$47</c:f>
              <c:strCache>
                <c:ptCount val="1"/>
                <c:pt idx="0">
                  <c:v>ER5C</c:v>
                </c:pt>
              </c:strCache>
            </c:strRef>
          </c:tx>
          <c:spPr>
            <a:solidFill>
              <a:schemeClr val="accent3"/>
            </a:solidFill>
            <a:ln>
              <a:noFill/>
            </a:ln>
            <a:effectLst/>
          </c:spPr>
          <c:invertIfNegative val="0"/>
          <c:cat>
            <c:strRef>
              <c:f>'QualReview Mtg  Data 26Sep23'!$A$48:$A$53</c:f>
              <c:strCache>
                <c:ptCount val="6"/>
                <c:pt idx="0">
                  <c:v>&lt;2 wks</c:v>
                </c:pt>
                <c:pt idx="1">
                  <c:v>2wks - 1 mo</c:v>
                </c:pt>
                <c:pt idx="2">
                  <c:v>1-3 mo</c:v>
                </c:pt>
                <c:pt idx="3">
                  <c:v>3-6 mo</c:v>
                </c:pt>
                <c:pt idx="4">
                  <c:v>6-12 mo</c:v>
                </c:pt>
                <c:pt idx="5">
                  <c:v>&gt;12 mo</c:v>
                </c:pt>
              </c:strCache>
            </c:strRef>
          </c:cat>
          <c:val>
            <c:numRef>
              <c:f>'QualReview Mtg  Data 26Sep23'!$D$48:$D$53</c:f>
              <c:numCache>
                <c:formatCode>General</c:formatCode>
                <c:ptCount val="6"/>
                <c:pt idx="0">
                  <c:v>239</c:v>
                </c:pt>
                <c:pt idx="1">
                  <c:v>76</c:v>
                </c:pt>
                <c:pt idx="2">
                  <c:v>144</c:v>
                </c:pt>
                <c:pt idx="3">
                  <c:v>71</c:v>
                </c:pt>
                <c:pt idx="4">
                  <c:v>87</c:v>
                </c:pt>
                <c:pt idx="5">
                  <c:v>87</c:v>
                </c:pt>
              </c:numCache>
            </c:numRef>
          </c:val>
          <c:extLst>
            <c:ext xmlns:c16="http://schemas.microsoft.com/office/drawing/2014/chart" uri="{C3380CC4-5D6E-409C-BE32-E72D297353CC}">
              <c16:uniqueId val="{00000002-4CD1-4E95-915D-BBC1945021FE}"/>
            </c:ext>
          </c:extLst>
        </c:ser>
        <c:ser>
          <c:idx val="3"/>
          <c:order val="3"/>
          <c:tx>
            <c:strRef>
              <c:f>'QualReview Mtg  Data 26Sep23'!$E$47</c:f>
              <c:strCache>
                <c:ptCount val="1"/>
                <c:pt idx="0">
                  <c:v>L2HE</c:v>
                </c:pt>
              </c:strCache>
            </c:strRef>
          </c:tx>
          <c:spPr>
            <a:solidFill>
              <a:schemeClr val="accent4"/>
            </a:solidFill>
            <a:ln>
              <a:noFill/>
            </a:ln>
            <a:effectLst/>
          </c:spPr>
          <c:invertIfNegative val="0"/>
          <c:cat>
            <c:strRef>
              <c:f>'QualReview Mtg  Data 26Sep23'!$A$48:$A$53</c:f>
              <c:strCache>
                <c:ptCount val="6"/>
                <c:pt idx="0">
                  <c:v>&lt;2 wks</c:v>
                </c:pt>
                <c:pt idx="1">
                  <c:v>2wks - 1 mo</c:v>
                </c:pt>
                <c:pt idx="2">
                  <c:v>1-3 mo</c:v>
                </c:pt>
                <c:pt idx="3">
                  <c:v>3-6 mo</c:v>
                </c:pt>
                <c:pt idx="4">
                  <c:v>6-12 mo</c:v>
                </c:pt>
                <c:pt idx="5">
                  <c:v>&gt;12 mo</c:v>
                </c:pt>
              </c:strCache>
            </c:strRef>
          </c:cat>
          <c:val>
            <c:numRef>
              <c:f>'QualReview Mtg  Data 26Sep23'!$E$48:$E$53</c:f>
              <c:numCache>
                <c:formatCode>General</c:formatCode>
                <c:ptCount val="6"/>
                <c:pt idx="0">
                  <c:v>238</c:v>
                </c:pt>
                <c:pt idx="1">
                  <c:v>45</c:v>
                </c:pt>
                <c:pt idx="2">
                  <c:v>99</c:v>
                </c:pt>
                <c:pt idx="3">
                  <c:v>43</c:v>
                </c:pt>
                <c:pt idx="4">
                  <c:v>36</c:v>
                </c:pt>
                <c:pt idx="5">
                  <c:v>9</c:v>
                </c:pt>
              </c:numCache>
            </c:numRef>
          </c:val>
          <c:extLst>
            <c:ext xmlns:c16="http://schemas.microsoft.com/office/drawing/2014/chart" uri="{C3380CC4-5D6E-409C-BE32-E72D297353CC}">
              <c16:uniqueId val="{00000003-4CD1-4E95-915D-BBC1945021FE}"/>
            </c:ext>
          </c:extLst>
        </c:ser>
        <c:ser>
          <c:idx val="4"/>
          <c:order val="4"/>
          <c:tx>
            <c:strRef>
              <c:f>'QualReview Mtg  Data 26Sep23'!$F$47</c:f>
              <c:strCache>
                <c:ptCount val="1"/>
                <c:pt idx="0">
                  <c:v>SNSPPU</c:v>
                </c:pt>
              </c:strCache>
            </c:strRef>
          </c:tx>
          <c:spPr>
            <a:solidFill>
              <a:schemeClr val="accent5"/>
            </a:solidFill>
            <a:ln>
              <a:noFill/>
            </a:ln>
            <a:effectLst/>
          </c:spPr>
          <c:invertIfNegative val="0"/>
          <c:cat>
            <c:strRef>
              <c:f>'QualReview Mtg  Data 26Sep23'!$A$48:$A$53</c:f>
              <c:strCache>
                <c:ptCount val="6"/>
                <c:pt idx="0">
                  <c:v>&lt;2 wks</c:v>
                </c:pt>
                <c:pt idx="1">
                  <c:v>2wks - 1 mo</c:v>
                </c:pt>
                <c:pt idx="2">
                  <c:v>1-3 mo</c:v>
                </c:pt>
                <c:pt idx="3">
                  <c:v>3-6 mo</c:v>
                </c:pt>
                <c:pt idx="4">
                  <c:v>6-12 mo</c:v>
                </c:pt>
                <c:pt idx="5">
                  <c:v>&gt;12 mo</c:v>
                </c:pt>
              </c:strCache>
            </c:strRef>
          </c:cat>
          <c:val>
            <c:numRef>
              <c:f>'QualReview Mtg  Data 26Sep23'!$F$48:$F$53</c:f>
              <c:numCache>
                <c:formatCode>General</c:formatCode>
                <c:ptCount val="6"/>
                <c:pt idx="0">
                  <c:v>252</c:v>
                </c:pt>
                <c:pt idx="1">
                  <c:v>138</c:v>
                </c:pt>
                <c:pt idx="2">
                  <c:v>191</c:v>
                </c:pt>
                <c:pt idx="3">
                  <c:v>51</c:v>
                </c:pt>
                <c:pt idx="4">
                  <c:v>24</c:v>
                </c:pt>
                <c:pt idx="5">
                  <c:v>1</c:v>
                </c:pt>
              </c:numCache>
            </c:numRef>
          </c:val>
          <c:extLst>
            <c:ext xmlns:c16="http://schemas.microsoft.com/office/drawing/2014/chart" uri="{C3380CC4-5D6E-409C-BE32-E72D297353CC}">
              <c16:uniqueId val="{00000004-4CD1-4E95-915D-BBC1945021FE}"/>
            </c:ext>
          </c:extLst>
        </c:ser>
        <c:dLbls>
          <c:showLegendKey val="0"/>
          <c:showVal val="0"/>
          <c:showCatName val="0"/>
          <c:showSerName val="0"/>
          <c:showPercent val="0"/>
          <c:showBubbleSize val="0"/>
        </c:dLbls>
        <c:gapWidth val="150"/>
        <c:overlap val="100"/>
        <c:axId val="729526432"/>
        <c:axId val="347795584"/>
      </c:barChart>
      <c:catAx>
        <c:axId val="7295264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47795584"/>
        <c:crosses val="autoZero"/>
        <c:auto val="1"/>
        <c:lblAlgn val="ctr"/>
        <c:lblOffset val="100"/>
        <c:noMultiLvlLbl val="0"/>
      </c:catAx>
      <c:valAx>
        <c:axId val="3477955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2952643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NCR Dispositions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'QualReview Mtg  Data 26Sep23'!$B$31</c:f>
              <c:strCache>
                <c:ptCount val="1"/>
                <c:pt idx="0">
                  <c:v>AUPPS</c:v>
                </c:pt>
              </c:strCache>
            </c:strRef>
          </c:tx>
          <c:spPr>
            <a:solidFill>
              <a:schemeClr val="accent1"/>
            </a:solidFill>
            <a:ln>
              <a:noFill/>
            </a:ln>
            <a:effectLst/>
          </c:spPr>
          <c:invertIfNegative val="0"/>
          <c:cat>
            <c:strRef>
              <c:f>'QualReview Mtg  Data 26Sep23'!$A$32:$A$40</c:f>
              <c:strCache>
                <c:ptCount val="9"/>
                <c:pt idx="0">
                  <c:v>UseAsIs</c:v>
                </c:pt>
                <c:pt idx="1">
                  <c:v>Conforming</c:v>
                </c:pt>
                <c:pt idx="2">
                  <c:v>Return to Vendor</c:v>
                </c:pt>
                <c:pt idx="3">
                  <c:v>Reject</c:v>
                </c:pt>
                <c:pt idx="4">
                  <c:v>Hold Modify</c:v>
                </c:pt>
                <c:pt idx="5">
                  <c:v>Hold Remeasure </c:v>
                </c:pt>
                <c:pt idx="6">
                  <c:v>No Disposition </c:v>
                </c:pt>
                <c:pt idx="7">
                  <c:v>ReProcess </c:v>
                </c:pt>
                <c:pt idx="8">
                  <c:v>Proceed </c:v>
                </c:pt>
              </c:strCache>
            </c:strRef>
          </c:cat>
          <c:val>
            <c:numRef>
              <c:f>'QualReview Mtg  Data 26Sep23'!$B$32:$B$40</c:f>
              <c:numCache>
                <c:formatCode>General</c:formatCode>
                <c:ptCount val="9"/>
                <c:pt idx="0">
                  <c:v>109</c:v>
                </c:pt>
                <c:pt idx="1">
                  <c:v>19</c:v>
                </c:pt>
                <c:pt idx="3">
                  <c:v>37</c:v>
                </c:pt>
                <c:pt idx="4">
                  <c:v>26</c:v>
                </c:pt>
              </c:numCache>
            </c:numRef>
          </c:val>
          <c:extLst>
            <c:ext xmlns:c16="http://schemas.microsoft.com/office/drawing/2014/chart" uri="{C3380CC4-5D6E-409C-BE32-E72D297353CC}">
              <c16:uniqueId val="{00000000-EDA0-43FF-AD00-1EAB9FB78EE5}"/>
            </c:ext>
          </c:extLst>
        </c:ser>
        <c:ser>
          <c:idx val="1"/>
          <c:order val="1"/>
          <c:tx>
            <c:strRef>
              <c:f>'QualReview Mtg  Data 26Sep23'!$C$31</c:f>
              <c:strCache>
                <c:ptCount val="1"/>
                <c:pt idx="0">
                  <c:v>C100R</c:v>
                </c:pt>
              </c:strCache>
            </c:strRef>
          </c:tx>
          <c:spPr>
            <a:solidFill>
              <a:schemeClr val="accent2"/>
            </a:solidFill>
            <a:ln>
              <a:noFill/>
            </a:ln>
            <a:effectLst/>
          </c:spPr>
          <c:invertIfNegative val="0"/>
          <c:cat>
            <c:strRef>
              <c:f>'QualReview Mtg  Data 26Sep23'!$A$32:$A$40</c:f>
              <c:strCache>
                <c:ptCount val="9"/>
                <c:pt idx="0">
                  <c:v>UseAsIs</c:v>
                </c:pt>
                <c:pt idx="1">
                  <c:v>Conforming</c:v>
                </c:pt>
                <c:pt idx="2">
                  <c:v>Return to Vendor</c:v>
                </c:pt>
                <c:pt idx="3">
                  <c:v>Reject</c:v>
                </c:pt>
                <c:pt idx="4">
                  <c:v>Hold Modify</c:v>
                </c:pt>
                <c:pt idx="5">
                  <c:v>Hold Remeasure </c:v>
                </c:pt>
                <c:pt idx="6">
                  <c:v>No Disposition </c:v>
                </c:pt>
                <c:pt idx="7">
                  <c:v>ReProcess </c:v>
                </c:pt>
                <c:pt idx="8">
                  <c:v>Proceed </c:v>
                </c:pt>
              </c:strCache>
            </c:strRef>
          </c:cat>
          <c:val>
            <c:numRef>
              <c:f>'QualReview Mtg  Data 26Sep23'!$C$32:$C$40</c:f>
              <c:numCache>
                <c:formatCode>General</c:formatCode>
                <c:ptCount val="9"/>
                <c:pt idx="0">
                  <c:v>169</c:v>
                </c:pt>
                <c:pt idx="1">
                  <c:v>30</c:v>
                </c:pt>
                <c:pt idx="3">
                  <c:v>3</c:v>
                </c:pt>
                <c:pt idx="4">
                  <c:v>47</c:v>
                </c:pt>
                <c:pt idx="5">
                  <c:v>11</c:v>
                </c:pt>
              </c:numCache>
            </c:numRef>
          </c:val>
          <c:extLst>
            <c:ext xmlns:c16="http://schemas.microsoft.com/office/drawing/2014/chart" uri="{C3380CC4-5D6E-409C-BE32-E72D297353CC}">
              <c16:uniqueId val="{00000001-EDA0-43FF-AD00-1EAB9FB78EE5}"/>
            </c:ext>
          </c:extLst>
        </c:ser>
        <c:ser>
          <c:idx val="2"/>
          <c:order val="2"/>
          <c:tx>
            <c:strRef>
              <c:f>'QualReview Mtg  Data 26Sep23'!$D$31</c:f>
              <c:strCache>
                <c:ptCount val="1"/>
                <c:pt idx="0">
                  <c:v>ER5C</c:v>
                </c:pt>
              </c:strCache>
            </c:strRef>
          </c:tx>
          <c:spPr>
            <a:solidFill>
              <a:schemeClr val="accent3"/>
            </a:solidFill>
            <a:ln>
              <a:noFill/>
            </a:ln>
            <a:effectLst/>
          </c:spPr>
          <c:invertIfNegative val="0"/>
          <c:cat>
            <c:strRef>
              <c:f>'QualReview Mtg  Data 26Sep23'!$A$32:$A$40</c:f>
              <c:strCache>
                <c:ptCount val="9"/>
                <c:pt idx="0">
                  <c:v>UseAsIs</c:v>
                </c:pt>
                <c:pt idx="1">
                  <c:v>Conforming</c:v>
                </c:pt>
                <c:pt idx="2">
                  <c:v>Return to Vendor</c:v>
                </c:pt>
                <c:pt idx="3">
                  <c:v>Reject</c:v>
                </c:pt>
                <c:pt idx="4">
                  <c:v>Hold Modify</c:v>
                </c:pt>
                <c:pt idx="5">
                  <c:v>Hold Remeasure </c:v>
                </c:pt>
                <c:pt idx="6">
                  <c:v>No Disposition </c:v>
                </c:pt>
                <c:pt idx="7">
                  <c:v>ReProcess </c:v>
                </c:pt>
                <c:pt idx="8">
                  <c:v>Proceed </c:v>
                </c:pt>
              </c:strCache>
            </c:strRef>
          </c:cat>
          <c:val>
            <c:numRef>
              <c:f>'QualReview Mtg  Data 26Sep23'!$D$32:$D$40</c:f>
              <c:numCache>
                <c:formatCode>General</c:formatCode>
                <c:ptCount val="9"/>
                <c:pt idx="0">
                  <c:v>1084</c:v>
                </c:pt>
                <c:pt idx="1">
                  <c:v>16</c:v>
                </c:pt>
                <c:pt idx="2">
                  <c:v>3</c:v>
                </c:pt>
                <c:pt idx="3">
                  <c:v>11</c:v>
                </c:pt>
                <c:pt idx="4">
                  <c:v>158</c:v>
                </c:pt>
                <c:pt idx="6">
                  <c:v>27</c:v>
                </c:pt>
                <c:pt idx="7">
                  <c:v>2</c:v>
                </c:pt>
                <c:pt idx="8">
                  <c:v>5</c:v>
                </c:pt>
              </c:numCache>
            </c:numRef>
          </c:val>
          <c:extLst>
            <c:ext xmlns:c16="http://schemas.microsoft.com/office/drawing/2014/chart" uri="{C3380CC4-5D6E-409C-BE32-E72D297353CC}">
              <c16:uniqueId val="{00000002-EDA0-43FF-AD00-1EAB9FB78EE5}"/>
            </c:ext>
          </c:extLst>
        </c:ser>
        <c:ser>
          <c:idx val="3"/>
          <c:order val="3"/>
          <c:tx>
            <c:strRef>
              <c:f>'QualReview Mtg  Data 26Sep23'!$E$31</c:f>
              <c:strCache>
                <c:ptCount val="1"/>
                <c:pt idx="0">
                  <c:v>L2HE</c:v>
                </c:pt>
              </c:strCache>
            </c:strRef>
          </c:tx>
          <c:spPr>
            <a:solidFill>
              <a:schemeClr val="accent4"/>
            </a:solidFill>
            <a:ln>
              <a:noFill/>
            </a:ln>
            <a:effectLst/>
          </c:spPr>
          <c:invertIfNegative val="0"/>
          <c:cat>
            <c:strRef>
              <c:f>'QualReview Mtg  Data 26Sep23'!$A$32:$A$40</c:f>
              <c:strCache>
                <c:ptCount val="9"/>
                <c:pt idx="0">
                  <c:v>UseAsIs</c:v>
                </c:pt>
                <c:pt idx="1">
                  <c:v>Conforming</c:v>
                </c:pt>
                <c:pt idx="2">
                  <c:v>Return to Vendor</c:v>
                </c:pt>
                <c:pt idx="3">
                  <c:v>Reject</c:v>
                </c:pt>
                <c:pt idx="4">
                  <c:v>Hold Modify</c:v>
                </c:pt>
                <c:pt idx="5">
                  <c:v>Hold Remeasure </c:v>
                </c:pt>
                <c:pt idx="6">
                  <c:v>No Disposition </c:v>
                </c:pt>
                <c:pt idx="7">
                  <c:v>ReProcess </c:v>
                </c:pt>
                <c:pt idx="8">
                  <c:v>Proceed </c:v>
                </c:pt>
              </c:strCache>
            </c:strRef>
          </c:cat>
          <c:val>
            <c:numRef>
              <c:f>'QualReview Mtg  Data 26Sep23'!$E$32:$E$40</c:f>
              <c:numCache>
                <c:formatCode>General</c:formatCode>
                <c:ptCount val="9"/>
                <c:pt idx="0">
                  <c:v>303</c:v>
                </c:pt>
                <c:pt idx="1">
                  <c:v>158</c:v>
                </c:pt>
                <c:pt idx="2">
                  <c:v>190</c:v>
                </c:pt>
                <c:pt idx="3">
                  <c:v>56</c:v>
                </c:pt>
                <c:pt idx="4">
                  <c:v>214</c:v>
                </c:pt>
                <c:pt idx="5">
                  <c:v>61</c:v>
                </c:pt>
              </c:numCache>
            </c:numRef>
          </c:val>
          <c:extLst>
            <c:ext xmlns:c16="http://schemas.microsoft.com/office/drawing/2014/chart" uri="{C3380CC4-5D6E-409C-BE32-E72D297353CC}">
              <c16:uniqueId val="{00000003-EDA0-43FF-AD00-1EAB9FB78EE5}"/>
            </c:ext>
          </c:extLst>
        </c:ser>
        <c:ser>
          <c:idx val="4"/>
          <c:order val="4"/>
          <c:tx>
            <c:strRef>
              <c:f>'QualReview Mtg  Data 26Sep23'!$F$31</c:f>
              <c:strCache>
                <c:ptCount val="1"/>
                <c:pt idx="0">
                  <c:v>SNSPPU</c:v>
                </c:pt>
              </c:strCache>
            </c:strRef>
          </c:tx>
          <c:spPr>
            <a:solidFill>
              <a:schemeClr val="accent5"/>
            </a:solidFill>
            <a:ln>
              <a:noFill/>
            </a:ln>
            <a:effectLst/>
          </c:spPr>
          <c:invertIfNegative val="0"/>
          <c:cat>
            <c:strRef>
              <c:f>'QualReview Mtg  Data 26Sep23'!$A$32:$A$40</c:f>
              <c:strCache>
                <c:ptCount val="9"/>
                <c:pt idx="0">
                  <c:v>UseAsIs</c:v>
                </c:pt>
                <c:pt idx="1">
                  <c:v>Conforming</c:v>
                </c:pt>
                <c:pt idx="2">
                  <c:v>Return to Vendor</c:v>
                </c:pt>
                <c:pt idx="3">
                  <c:v>Reject</c:v>
                </c:pt>
                <c:pt idx="4">
                  <c:v>Hold Modify</c:v>
                </c:pt>
                <c:pt idx="5">
                  <c:v>Hold Remeasure </c:v>
                </c:pt>
                <c:pt idx="6">
                  <c:v>No Disposition </c:v>
                </c:pt>
                <c:pt idx="7">
                  <c:v>ReProcess </c:v>
                </c:pt>
                <c:pt idx="8">
                  <c:v>Proceed </c:v>
                </c:pt>
              </c:strCache>
            </c:strRef>
          </c:cat>
          <c:val>
            <c:numRef>
              <c:f>'QualReview Mtg  Data 26Sep23'!$F$32:$F$40</c:f>
              <c:numCache>
                <c:formatCode>General</c:formatCode>
                <c:ptCount val="9"/>
                <c:pt idx="0">
                  <c:v>1034</c:v>
                </c:pt>
                <c:pt idx="1">
                  <c:v>1477</c:v>
                </c:pt>
                <c:pt idx="2">
                  <c:v>92</c:v>
                </c:pt>
                <c:pt idx="3">
                  <c:v>25</c:v>
                </c:pt>
                <c:pt idx="4">
                  <c:v>453</c:v>
                </c:pt>
                <c:pt idx="5">
                  <c:v>63</c:v>
                </c:pt>
              </c:numCache>
            </c:numRef>
          </c:val>
          <c:extLst>
            <c:ext xmlns:c16="http://schemas.microsoft.com/office/drawing/2014/chart" uri="{C3380CC4-5D6E-409C-BE32-E72D297353CC}">
              <c16:uniqueId val="{00000004-EDA0-43FF-AD00-1EAB9FB78EE5}"/>
            </c:ext>
          </c:extLst>
        </c:ser>
        <c:dLbls>
          <c:showLegendKey val="0"/>
          <c:showVal val="0"/>
          <c:showCatName val="0"/>
          <c:showSerName val="0"/>
          <c:showPercent val="0"/>
          <c:showBubbleSize val="0"/>
        </c:dLbls>
        <c:gapWidth val="150"/>
        <c:overlap val="100"/>
        <c:axId val="726022960"/>
        <c:axId val="467028272"/>
      </c:barChart>
      <c:catAx>
        <c:axId val="7260229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67028272"/>
        <c:crosses val="autoZero"/>
        <c:auto val="1"/>
        <c:lblAlgn val="ctr"/>
        <c:lblOffset val="100"/>
        <c:noMultiLvlLbl val="0"/>
      </c:catAx>
      <c:valAx>
        <c:axId val="46702827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260229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800" b="0" i="0" baseline="0">
                <a:effectLst/>
              </a:rPr>
              <a:t>SRF OPS NCR Disposition Histogram</a:t>
            </a:r>
          </a:p>
          <a:p>
            <a:pPr>
              <a:defRPr/>
            </a:pPr>
            <a:r>
              <a:rPr lang="en-US" sz="1800" b="0" i="0" baseline="0">
                <a:effectLst/>
              </a:rPr>
              <a:t>March23 2023 report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'[1]NCR Data'!$B$24</c:f>
              <c:strCache>
                <c:ptCount val="1"/>
                <c:pt idx="0">
                  <c:v>AUP</c:v>
                </c:pt>
              </c:strCache>
            </c:strRef>
          </c:tx>
          <c:spPr>
            <a:solidFill>
              <a:schemeClr val="accent1"/>
            </a:solidFill>
            <a:ln>
              <a:noFill/>
            </a:ln>
            <a:effectLst/>
          </c:spPr>
          <c:invertIfNegative val="0"/>
          <c:cat>
            <c:strRef>
              <c:f>'[1]NCR Data'!$A$25:$A$28</c:f>
              <c:strCache>
                <c:ptCount val="4"/>
                <c:pt idx="0">
                  <c:v>UseAsIs</c:v>
                </c:pt>
                <c:pt idx="1">
                  <c:v>Conforming</c:v>
                </c:pt>
                <c:pt idx="2">
                  <c:v>Return to Vendor</c:v>
                </c:pt>
                <c:pt idx="3">
                  <c:v>Reject</c:v>
                </c:pt>
              </c:strCache>
            </c:strRef>
          </c:cat>
          <c:val>
            <c:numRef>
              <c:f>'[1]NCR Data'!$B$25:$B$28</c:f>
              <c:numCache>
                <c:formatCode>General</c:formatCode>
                <c:ptCount val="4"/>
                <c:pt idx="0">
                  <c:v>16</c:v>
                </c:pt>
              </c:numCache>
            </c:numRef>
          </c:val>
          <c:extLst>
            <c:ext xmlns:c16="http://schemas.microsoft.com/office/drawing/2014/chart" uri="{C3380CC4-5D6E-409C-BE32-E72D297353CC}">
              <c16:uniqueId val="{00000000-253C-4DDC-B574-EB62DD91CD82}"/>
            </c:ext>
          </c:extLst>
        </c:ser>
        <c:ser>
          <c:idx val="1"/>
          <c:order val="1"/>
          <c:tx>
            <c:strRef>
              <c:f>'[1]NCR Data'!$C$24</c:f>
              <c:strCache>
                <c:ptCount val="1"/>
                <c:pt idx="0">
                  <c:v>C100R</c:v>
                </c:pt>
              </c:strCache>
            </c:strRef>
          </c:tx>
          <c:spPr>
            <a:solidFill>
              <a:schemeClr val="accent2"/>
            </a:solidFill>
            <a:ln>
              <a:noFill/>
            </a:ln>
            <a:effectLst/>
          </c:spPr>
          <c:invertIfNegative val="0"/>
          <c:cat>
            <c:strRef>
              <c:f>'[1]NCR Data'!$A$25:$A$28</c:f>
              <c:strCache>
                <c:ptCount val="4"/>
                <c:pt idx="0">
                  <c:v>UseAsIs</c:v>
                </c:pt>
                <c:pt idx="1">
                  <c:v>Conforming</c:v>
                </c:pt>
                <c:pt idx="2">
                  <c:v>Return to Vendor</c:v>
                </c:pt>
                <c:pt idx="3">
                  <c:v>Reject</c:v>
                </c:pt>
              </c:strCache>
            </c:strRef>
          </c:cat>
          <c:val>
            <c:numRef>
              <c:f>'[1]NCR Data'!$C$25:$C$28</c:f>
              <c:numCache>
                <c:formatCode>General</c:formatCode>
                <c:ptCount val="4"/>
                <c:pt idx="0">
                  <c:v>154</c:v>
                </c:pt>
                <c:pt idx="1">
                  <c:v>29</c:v>
                </c:pt>
                <c:pt idx="3">
                  <c:v>3</c:v>
                </c:pt>
              </c:numCache>
            </c:numRef>
          </c:val>
          <c:extLst>
            <c:ext xmlns:c16="http://schemas.microsoft.com/office/drawing/2014/chart" uri="{C3380CC4-5D6E-409C-BE32-E72D297353CC}">
              <c16:uniqueId val="{00000001-253C-4DDC-B574-EB62DD91CD82}"/>
            </c:ext>
          </c:extLst>
        </c:ser>
        <c:ser>
          <c:idx val="2"/>
          <c:order val="2"/>
          <c:tx>
            <c:strRef>
              <c:f>'[1]NCR Data'!$D$24</c:f>
              <c:strCache>
                <c:ptCount val="1"/>
                <c:pt idx="0">
                  <c:v>ER5C</c:v>
                </c:pt>
              </c:strCache>
            </c:strRef>
          </c:tx>
          <c:spPr>
            <a:solidFill>
              <a:schemeClr val="accent3"/>
            </a:solidFill>
            <a:ln>
              <a:noFill/>
            </a:ln>
            <a:effectLst/>
          </c:spPr>
          <c:invertIfNegative val="0"/>
          <c:cat>
            <c:strRef>
              <c:f>'[1]NCR Data'!$A$25:$A$28</c:f>
              <c:strCache>
                <c:ptCount val="4"/>
                <c:pt idx="0">
                  <c:v>UseAsIs</c:v>
                </c:pt>
                <c:pt idx="1">
                  <c:v>Conforming</c:v>
                </c:pt>
                <c:pt idx="2">
                  <c:v>Return to Vendor</c:v>
                </c:pt>
                <c:pt idx="3">
                  <c:v>Reject</c:v>
                </c:pt>
              </c:strCache>
            </c:strRef>
          </c:cat>
          <c:val>
            <c:numRef>
              <c:f>'[1]NCR Data'!$D$25:$D$28</c:f>
              <c:numCache>
                <c:formatCode>General</c:formatCode>
                <c:ptCount val="4"/>
                <c:pt idx="0">
                  <c:v>1040</c:v>
                </c:pt>
                <c:pt idx="1">
                  <c:v>8</c:v>
                </c:pt>
                <c:pt idx="2">
                  <c:v>3</c:v>
                </c:pt>
                <c:pt idx="3">
                  <c:v>8</c:v>
                </c:pt>
              </c:numCache>
            </c:numRef>
          </c:val>
          <c:extLst>
            <c:ext xmlns:c16="http://schemas.microsoft.com/office/drawing/2014/chart" uri="{C3380CC4-5D6E-409C-BE32-E72D297353CC}">
              <c16:uniqueId val="{00000002-253C-4DDC-B574-EB62DD91CD82}"/>
            </c:ext>
          </c:extLst>
        </c:ser>
        <c:ser>
          <c:idx val="3"/>
          <c:order val="3"/>
          <c:tx>
            <c:strRef>
              <c:f>'[1]NCR Data'!$E$24</c:f>
              <c:strCache>
                <c:ptCount val="1"/>
                <c:pt idx="0">
                  <c:v>L2HE</c:v>
                </c:pt>
              </c:strCache>
            </c:strRef>
          </c:tx>
          <c:spPr>
            <a:solidFill>
              <a:schemeClr val="accent4"/>
            </a:solidFill>
            <a:ln>
              <a:noFill/>
            </a:ln>
            <a:effectLst/>
          </c:spPr>
          <c:invertIfNegative val="0"/>
          <c:cat>
            <c:strRef>
              <c:f>'[1]NCR Data'!$A$25:$A$28</c:f>
              <c:strCache>
                <c:ptCount val="4"/>
                <c:pt idx="0">
                  <c:v>UseAsIs</c:v>
                </c:pt>
                <c:pt idx="1">
                  <c:v>Conforming</c:v>
                </c:pt>
                <c:pt idx="2">
                  <c:v>Return to Vendor</c:v>
                </c:pt>
                <c:pt idx="3">
                  <c:v>Reject</c:v>
                </c:pt>
              </c:strCache>
            </c:strRef>
          </c:cat>
          <c:val>
            <c:numRef>
              <c:f>'[1]NCR Data'!$E$25:$E$28</c:f>
              <c:numCache>
                <c:formatCode>General</c:formatCode>
                <c:ptCount val="4"/>
                <c:pt idx="0">
                  <c:v>233</c:v>
                </c:pt>
                <c:pt idx="1">
                  <c:v>143</c:v>
                </c:pt>
                <c:pt idx="2">
                  <c:v>158</c:v>
                </c:pt>
                <c:pt idx="3">
                  <c:v>37</c:v>
                </c:pt>
              </c:numCache>
            </c:numRef>
          </c:val>
          <c:extLst>
            <c:ext xmlns:c16="http://schemas.microsoft.com/office/drawing/2014/chart" uri="{C3380CC4-5D6E-409C-BE32-E72D297353CC}">
              <c16:uniqueId val="{00000003-253C-4DDC-B574-EB62DD91CD82}"/>
            </c:ext>
          </c:extLst>
        </c:ser>
        <c:ser>
          <c:idx val="4"/>
          <c:order val="4"/>
          <c:tx>
            <c:strRef>
              <c:f>'[1]NCR Data'!$F$24</c:f>
              <c:strCache>
                <c:ptCount val="1"/>
                <c:pt idx="0">
                  <c:v>SNSPPU</c:v>
                </c:pt>
              </c:strCache>
            </c:strRef>
          </c:tx>
          <c:spPr>
            <a:solidFill>
              <a:schemeClr val="accent5"/>
            </a:solidFill>
            <a:ln>
              <a:noFill/>
            </a:ln>
            <a:effectLst/>
          </c:spPr>
          <c:invertIfNegative val="0"/>
          <c:dLbls>
            <c:dLbl>
              <c:idx val="0"/>
              <c:layout>
                <c:manualLayout>
                  <c:x val="-2.1536704671653771E-17"/>
                  <c:y val="-0.1746724890829694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53C-4DDC-B574-EB62DD91CD82}"/>
                </c:ext>
              </c:extLst>
            </c:dLbl>
            <c:dLbl>
              <c:idx val="1"/>
              <c:layout>
                <c:manualLayout>
                  <c:x val="-4.3073409343307543E-17"/>
                  <c:y val="-9.898107714701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53C-4DDC-B574-EB62DD91CD82}"/>
                </c:ext>
              </c:extLst>
            </c:dLbl>
            <c:dLbl>
              <c:idx val="2"/>
              <c:layout>
                <c:manualLayout>
                  <c:x val="0"/>
                  <c:y val="-0.1048034934497817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253C-4DDC-B574-EB62DD91CD82}"/>
                </c:ext>
              </c:extLst>
            </c:dLbl>
            <c:dLbl>
              <c:idx val="3"/>
              <c:layout>
                <c:manualLayout>
                  <c:x val="-8.6146818686615086E-17"/>
                  <c:y val="-8.733624454148471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253C-4DDC-B574-EB62DD91CD82}"/>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'[1]NCR Data'!$A$25:$A$28</c:f>
              <c:strCache>
                <c:ptCount val="4"/>
                <c:pt idx="0">
                  <c:v>UseAsIs</c:v>
                </c:pt>
                <c:pt idx="1">
                  <c:v>Conforming</c:v>
                </c:pt>
                <c:pt idx="2">
                  <c:v>Return to Vendor</c:v>
                </c:pt>
                <c:pt idx="3">
                  <c:v>Reject</c:v>
                </c:pt>
              </c:strCache>
            </c:strRef>
          </c:cat>
          <c:val>
            <c:numRef>
              <c:f>'[1]NCR Data'!$F$25:$F$28</c:f>
              <c:numCache>
                <c:formatCode>General</c:formatCode>
                <c:ptCount val="4"/>
                <c:pt idx="0">
                  <c:v>951</c:v>
                </c:pt>
                <c:pt idx="1">
                  <c:v>129</c:v>
                </c:pt>
                <c:pt idx="2">
                  <c:v>92</c:v>
                </c:pt>
                <c:pt idx="3">
                  <c:v>25</c:v>
                </c:pt>
              </c:numCache>
            </c:numRef>
          </c:val>
          <c:extLst>
            <c:ext xmlns:c16="http://schemas.microsoft.com/office/drawing/2014/chart" uri="{C3380CC4-5D6E-409C-BE32-E72D297353CC}">
              <c16:uniqueId val="{00000008-253C-4DDC-B574-EB62DD91CD82}"/>
            </c:ext>
          </c:extLst>
        </c:ser>
        <c:dLbls>
          <c:showLegendKey val="0"/>
          <c:showVal val="0"/>
          <c:showCatName val="0"/>
          <c:showSerName val="0"/>
          <c:showPercent val="0"/>
          <c:showBubbleSize val="0"/>
        </c:dLbls>
        <c:gapWidth val="150"/>
        <c:overlap val="100"/>
        <c:axId val="996376512"/>
        <c:axId val="761862544"/>
      </c:barChart>
      <c:catAx>
        <c:axId val="9963765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61862544"/>
        <c:crosses val="autoZero"/>
        <c:auto val="1"/>
        <c:lblAlgn val="ctr"/>
        <c:lblOffset val="100"/>
        <c:noMultiLvlLbl val="0"/>
      </c:catAx>
      <c:valAx>
        <c:axId val="76186254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9637651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800" b="0" i="0" baseline="0">
                <a:effectLst/>
              </a:rPr>
              <a:t>SRF OPS Open NCR Time</a:t>
            </a:r>
          </a:p>
          <a:p>
            <a:pPr>
              <a:defRPr/>
            </a:pPr>
            <a:r>
              <a:rPr lang="en-US" sz="1000" b="0" i="0" baseline="0">
                <a:effectLst/>
              </a:rPr>
              <a:t>01Jun2023 (excludes NB3SN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'[1]NCR Data'!$B$37</c:f>
              <c:strCache>
                <c:ptCount val="1"/>
                <c:pt idx="0">
                  <c:v>AUP</c:v>
                </c:pt>
              </c:strCache>
            </c:strRef>
          </c:tx>
          <c:spPr>
            <a:solidFill>
              <a:schemeClr val="accent1"/>
            </a:solidFill>
            <a:ln>
              <a:noFill/>
            </a:ln>
            <a:effectLst/>
          </c:spPr>
          <c:invertIfNegative val="0"/>
          <c:cat>
            <c:strRef>
              <c:f>'[1]NCR Data'!$A$38:$A$43</c:f>
              <c:strCache>
                <c:ptCount val="6"/>
                <c:pt idx="0">
                  <c:v>&lt;2 wks</c:v>
                </c:pt>
                <c:pt idx="1">
                  <c:v>2wks - 1 mo</c:v>
                </c:pt>
                <c:pt idx="2">
                  <c:v>1-3 mo</c:v>
                </c:pt>
                <c:pt idx="3">
                  <c:v>3-6 mo</c:v>
                </c:pt>
                <c:pt idx="4">
                  <c:v>6-12 mo</c:v>
                </c:pt>
                <c:pt idx="5">
                  <c:v>&gt;12 mo</c:v>
                </c:pt>
              </c:strCache>
            </c:strRef>
          </c:cat>
          <c:val>
            <c:numRef>
              <c:f>'[1]NCR Data'!$B$38:$B$43</c:f>
              <c:numCache>
                <c:formatCode>General</c:formatCode>
                <c:ptCount val="6"/>
                <c:pt idx="1">
                  <c:v>1</c:v>
                </c:pt>
                <c:pt idx="2">
                  <c:v>1</c:v>
                </c:pt>
              </c:numCache>
            </c:numRef>
          </c:val>
          <c:extLst>
            <c:ext xmlns:c16="http://schemas.microsoft.com/office/drawing/2014/chart" uri="{C3380CC4-5D6E-409C-BE32-E72D297353CC}">
              <c16:uniqueId val="{00000000-68B4-4608-8D2C-D42D863EC24B}"/>
            </c:ext>
          </c:extLst>
        </c:ser>
        <c:ser>
          <c:idx val="1"/>
          <c:order val="1"/>
          <c:tx>
            <c:strRef>
              <c:f>'[1]NCR Data'!$C$37</c:f>
              <c:strCache>
                <c:ptCount val="1"/>
                <c:pt idx="0">
                  <c:v>C100R</c:v>
                </c:pt>
              </c:strCache>
            </c:strRef>
          </c:tx>
          <c:spPr>
            <a:solidFill>
              <a:schemeClr val="accent2"/>
            </a:solidFill>
            <a:ln>
              <a:noFill/>
            </a:ln>
            <a:effectLst/>
          </c:spPr>
          <c:invertIfNegative val="0"/>
          <c:cat>
            <c:strRef>
              <c:f>'[1]NCR Data'!$A$38:$A$43</c:f>
              <c:strCache>
                <c:ptCount val="6"/>
                <c:pt idx="0">
                  <c:v>&lt;2 wks</c:v>
                </c:pt>
                <c:pt idx="1">
                  <c:v>2wks - 1 mo</c:v>
                </c:pt>
                <c:pt idx="2">
                  <c:v>1-3 mo</c:v>
                </c:pt>
                <c:pt idx="3">
                  <c:v>3-6 mo</c:v>
                </c:pt>
                <c:pt idx="4">
                  <c:v>6-12 mo</c:v>
                </c:pt>
                <c:pt idx="5">
                  <c:v>&gt;12 mo</c:v>
                </c:pt>
              </c:strCache>
            </c:strRef>
          </c:cat>
          <c:val>
            <c:numRef>
              <c:f>'[1]NCR Data'!$C$38:$C$43</c:f>
              <c:numCache>
                <c:formatCode>General</c:formatCode>
                <c:ptCount val="6"/>
                <c:pt idx="2">
                  <c:v>3</c:v>
                </c:pt>
                <c:pt idx="4">
                  <c:v>1</c:v>
                </c:pt>
              </c:numCache>
            </c:numRef>
          </c:val>
          <c:extLst>
            <c:ext xmlns:c16="http://schemas.microsoft.com/office/drawing/2014/chart" uri="{C3380CC4-5D6E-409C-BE32-E72D297353CC}">
              <c16:uniqueId val="{00000001-68B4-4608-8D2C-D42D863EC24B}"/>
            </c:ext>
          </c:extLst>
        </c:ser>
        <c:ser>
          <c:idx val="2"/>
          <c:order val="2"/>
          <c:tx>
            <c:strRef>
              <c:f>'[1]NCR Data'!$D$37</c:f>
              <c:strCache>
                <c:ptCount val="1"/>
                <c:pt idx="0">
                  <c:v>ER5C</c:v>
                </c:pt>
              </c:strCache>
            </c:strRef>
          </c:tx>
          <c:spPr>
            <a:solidFill>
              <a:schemeClr val="accent3"/>
            </a:solidFill>
            <a:ln>
              <a:noFill/>
            </a:ln>
            <a:effectLst/>
          </c:spPr>
          <c:invertIfNegative val="0"/>
          <c:cat>
            <c:strRef>
              <c:f>'[1]NCR Data'!$A$38:$A$43</c:f>
              <c:strCache>
                <c:ptCount val="6"/>
                <c:pt idx="0">
                  <c:v>&lt;2 wks</c:v>
                </c:pt>
                <c:pt idx="1">
                  <c:v>2wks - 1 mo</c:v>
                </c:pt>
                <c:pt idx="2">
                  <c:v>1-3 mo</c:v>
                </c:pt>
                <c:pt idx="3">
                  <c:v>3-6 mo</c:v>
                </c:pt>
                <c:pt idx="4">
                  <c:v>6-12 mo</c:v>
                </c:pt>
                <c:pt idx="5">
                  <c:v>&gt;12 mo</c:v>
                </c:pt>
              </c:strCache>
            </c:strRef>
          </c:cat>
          <c:val>
            <c:numRef>
              <c:f>'[1]NCR Data'!$D$38:$D$43</c:f>
              <c:numCache>
                <c:formatCode>General</c:formatCode>
                <c:ptCount val="6"/>
                <c:pt idx="0">
                  <c:v>4</c:v>
                </c:pt>
                <c:pt idx="1">
                  <c:v>4</c:v>
                </c:pt>
                <c:pt idx="2">
                  <c:v>10</c:v>
                </c:pt>
                <c:pt idx="3">
                  <c:v>11</c:v>
                </c:pt>
                <c:pt idx="4">
                  <c:v>4</c:v>
                </c:pt>
                <c:pt idx="5">
                  <c:v>8</c:v>
                </c:pt>
              </c:numCache>
            </c:numRef>
          </c:val>
          <c:extLst>
            <c:ext xmlns:c16="http://schemas.microsoft.com/office/drawing/2014/chart" uri="{C3380CC4-5D6E-409C-BE32-E72D297353CC}">
              <c16:uniqueId val="{00000002-68B4-4608-8D2C-D42D863EC24B}"/>
            </c:ext>
          </c:extLst>
        </c:ser>
        <c:ser>
          <c:idx val="3"/>
          <c:order val="3"/>
          <c:tx>
            <c:strRef>
              <c:f>'[1]NCR Data'!$E$37</c:f>
              <c:strCache>
                <c:ptCount val="1"/>
                <c:pt idx="0">
                  <c:v>L2HE</c:v>
                </c:pt>
              </c:strCache>
            </c:strRef>
          </c:tx>
          <c:spPr>
            <a:solidFill>
              <a:schemeClr val="accent4"/>
            </a:solidFill>
            <a:ln>
              <a:noFill/>
            </a:ln>
            <a:effectLst/>
          </c:spPr>
          <c:invertIfNegative val="0"/>
          <c:cat>
            <c:strRef>
              <c:f>'[1]NCR Data'!$A$38:$A$43</c:f>
              <c:strCache>
                <c:ptCount val="6"/>
                <c:pt idx="0">
                  <c:v>&lt;2 wks</c:v>
                </c:pt>
                <c:pt idx="1">
                  <c:v>2wks - 1 mo</c:v>
                </c:pt>
                <c:pt idx="2">
                  <c:v>1-3 mo</c:v>
                </c:pt>
                <c:pt idx="3">
                  <c:v>3-6 mo</c:v>
                </c:pt>
                <c:pt idx="4">
                  <c:v>6-12 mo</c:v>
                </c:pt>
                <c:pt idx="5">
                  <c:v>&gt;12 mo</c:v>
                </c:pt>
              </c:strCache>
            </c:strRef>
          </c:cat>
          <c:val>
            <c:numRef>
              <c:f>'[1]NCR Data'!$E$38:$E$43</c:f>
              <c:numCache>
                <c:formatCode>General</c:formatCode>
                <c:ptCount val="6"/>
                <c:pt idx="0">
                  <c:v>2</c:v>
                </c:pt>
                <c:pt idx="1">
                  <c:v>4</c:v>
                </c:pt>
                <c:pt idx="2">
                  <c:v>9</c:v>
                </c:pt>
                <c:pt idx="3">
                  <c:v>9</c:v>
                </c:pt>
                <c:pt idx="4">
                  <c:v>12</c:v>
                </c:pt>
                <c:pt idx="5">
                  <c:v>5</c:v>
                </c:pt>
              </c:numCache>
            </c:numRef>
          </c:val>
          <c:extLst>
            <c:ext xmlns:c16="http://schemas.microsoft.com/office/drawing/2014/chart" uri="{C3380CC4-5D6E-409C-BE32-E72D297353CC}">
              <c16:uniqueId val="{00000003-68B4-4608-8D2C-D42D863EC24B}"/>
            </c:ext>
          </c:extLst>
        </c:ser>
        <c:ser>
          <c:idx val="4"/>
          <c:order val="4"/>
          <c:tx>
            <c:strRef>
              <c:f>'[1]NCR Data'!$F$37</c:f>
              <c:strCache>
                <c:ptCount val="1"/>
                <c:pt idx="0">
                  <c:v>SNSPPU</c:v>
                </c:pt>
              </c:strCache>
            </c:strRef>
          </c:tx>
          <c:spPr>
            <a:solidFill>
              <a:schemeClr val="accent5"/>
            </a:solidFill>
            <a:ln>
              <a:noFill/>
            </a:ln>
            <a:effectLst/>
          </c:spPr>
          <c:invertIfNegative val="0"/>
          <c:cat>
            <c:strRef>
              <c:f>'[1]NCR Data'!$A$38:$A$43</c:f>
              <c:strCache>
                <c:ptCount val="6"/>
                <c:pt idx="0">
                  <c:v>&lt;2 wks</c:v>
                </c:pt>
                <c:pt idx="1">
                  <c:v>2wks - 1 mo</c:v>
                </c:pt>
                <c:pt idx="2">
                  <c:v>1-3 mo</c:v>
                </c:pt>
                <c:pt idx="3">
                  <c:v>3-6 mo</c:v>
                </c:pt>
                <c:pt idx="4">
                  <c:v>6-12 mo</c:v>
                </c:pt>
                <c:pt idx="5">
                  <c:v>&gt;12 mo</c:v>
                </c:pt>
              </c:strCache>
            </c:strRef>
          </c:cat>
          <c:val>
            <c:numRef>
              <c:f>'[1]NCR Data'!$F$38:$F$43</c:f>
              <c:numCache>
                <c:formatCode>General</c:formatCode>
                <c:ptCount val="6"/>
                <c:pt idx="0">
                  <c:v>1</c:v>
                </c:pt>
                <c:pt idx="1">
                  <c:v>1</c:v>
                </c:pt>
                <c:pt idx="2">
                  <c:v>1</c:v>
                </c:pt>
                <c:pt idx="3">
                  <c:v>2</c:v>
                </c:pt>
              </c:numCache>
            </c:numRef>
          </c:val>
          <c:extLst>
            <c:ext xmlns:c16="http://schemas.microsoft.com/office/drawing/2014/chart" uri="{C3380CC4-5D6E-409C-BE32-E72D297353CC}">
              <c16:uniqueId val="{00000004-68B4-4608-8D2C-D42D863EC24B}"/>
            </c:ext>
          </c:extLst>
        </c:ser>
        <c:dLbls>
          <c:showLegendKey val="0"/>
          <c:showVal val="0"/>
          <c:showCatName val="0"/>
          <c:showSerName val="0"/>
          <c:showPercent val="0"/>
          <c:showBubbleSize val="0"/>
        </c:dLbls>
        <c:gapWidth val="150"/>
        <c:overlap val="100"/>
        <c:axId val="996376512"/>
        <c:axId val="761862544"/>
      </c:barChart>
      <c:catAx>
        <c:axId val="9963765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61862544"/>
        <c:crosses val="autoZero"/>
        <c:auto val="1"/>
        <c:lblAlgn val="ctr"/>
        <c:lblOffset val="100"/>
        <c:noMultiLvlLbl val="0"/>
      </c:catAx>
      <c:valAx>
        <c:axId val="76186254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9637651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SRFOPS</a:t>
            </a:r>
            <a:r>
              <a:rPr lang="en-US" baseline="0"/>
              <a:t> NCR Category Histogram</a:t>
            </a:r>
          </a:p>
          <a:p>
            <a:pPr>
              <a:defRPr/>
            </a:pPr>
            <a:r>
              <a:rPr lang="en-US" baseline="0"/>
              <a:t>01Jun2023 </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'QualReview Mtg  Data 01Jun2023 '!$B$4</c:f>
              <c:strCache>
                <c:ptCount val="1"/>
                <c:pt idx="0">
                  <c:v>AUP</c:v>
                </c:pt>
              </c:strCache>
            </c:strRef>
          </c:tx>
          <c:spPr>
            <a:solidFill>
              <a:schemeClr val="accent1"/>
            </a:solidFill>
            <a:ln>
              <a:noFill/>
            </a:ln>
            <a:effectLst/>
          </c:spPr>
          <c:invertIfNegative val="0"/>
          <c:cat>
            <c:strRef>
              <c:f>'QualReview Mtg  Data 01Jun2023 '!$A$5:$A$26</c:f>
              <c:strCache>
                <c:ptCount val="21"/>
                <c:pt idx="0">
                  <c:v>Dimensional</c:v>
                </c:pt>
                <c:pt idx="1">
                  <c:v>Other</c:v>
                </c:pt>
                <c:pt idx="2">
                  <c:v>Dings</c:v>
                </c:pt>
                <c:pt idx="3">
                  <c:v>Scratches</c:v>
                </c:pt>
                <c:pt idx="4">
                  <c:v>Roughness</c:v>
                </c:pt>
                <c:pt idx="5">
                  <c:v>Stains</c:v>
                </c:pt>
                <c:pt idx="6">
                  <c:v>RFTestFailure</c:v>
                </c:pt>
                <c:pt idx="7">
                  <c:v>Plating</c:v>
                </c:pt>
                <c:pt idx="8">
                  <c:v>CMTRFPerformance</c:v>
                </c:pt>
                <c:pt idx="9">
                  <c:v>Mechanical</c:v>
                </c:pt>
                <c:pt idx="10">
                  <c:v>Instrumentation</c:v>
                </c:pt>
                <c:pt idx="11">
                  <c:v>LeakTestFailure</c:v>
                </c:pt>
                <c:pt idx="12">
                  <c:v>InspectionFailure</c:v>
                </c:pt>
                <c:pt idx="13">
                  <c:v>VTARFPerformance</c:v>
                </c:pt>
                <c:pt idx="14">
                  <c:v>ShippingDamage</c:v>
                </c:pt>
                <c:pt idx="15">
                  <c:v>Residues</c:v>
                </c:pt>
                <c:pt idx="16">
                  <c:v>Parallelism</c:v>
                </c:pt>
                <c:pt idx="17">
                  <c:v>Oxidation</c:v>
                </c:pt>
                <c:pt idx="18">
                  <c:v>Flatness</c:v>
                </c:pt>
                <c:pt idx="19">
                  <c:v>Delamination</c:v>
                </c:pt>
                <c:pt idx="20">
                  <c:v>Vacuum</c:v>
                </c:pt>
              </c:strCache>
            </c:strRef>
          </c:cat>
          <c:val>
            <c:numRef>
              <c:f>'QualReview Mtg  Data 01Jun2023 '!$B$5:$B$26</c:f>
              <c:numCache>
                <c:formatCode>General</c:formatCode>
                <c:ptCount val="22"/>
                <c:pt idx="0">
                  <c:v>10</c:v>
                </c:pt>
                <c:pt idx="1">
                  <c:v>1</c:v>
                </c:pt>
                <c:pt idx="2">
                  <c:v>3</c:v>
                </c:pt>
              </c:numCache>
            </c:numRef>
          </c:val>
          <c:extLst>
            <c:ext xmlns:c16="http://schemas.microsoft.com/office/drawing/2014/chart" uri="{C3380CC4-5D6E-409C-BE32-E72D297353CC}">
              <c16:uniqueId val="{00000000-2802-4143-8793-2ED9D7B9CDDC}"/>
            </c:ext>
          </c:extLst>
        </c:ser>
        <c:ser>
          <c:idx val="1"/>
          <c:order val="1"/>
          <c:tx>
            <c:strRef>
              <c:f>'QualReview Mtg  Data 01Jun2023 '!$C$4</c:f>
              <c:strCache>
                <c:ptCount val="1"/>
                <c:pt idx="0">
                  <c:v>C100R</c:v>
                </c:pt>
              </c:strCache>
            </c:strRef>
          </c:tx>
          <c:spPr>
            <a:solidFill>
              <a:schemeClr val="accent2"/>
            </a:solidFill>
            <a:ln>
              <a:noFill/>
            </a:ln>
            <a:effectLst/>
          </c:spPr>
          <c:invertIfNegative val="0"/>
          <c:cat>
            <c:strRef>
              <c:f>'QualReview Mtg  Data 01Jun2023 '!$A$5:$A$26</c:f>
              <c:strCache>
                <c:ptCount val="21"/>
                <c:pt idx="0">
                  <c:v>Dimensional</c:v>
                </c:pt>
                <c:pt idx="1">
                  <c:v>Other</c:v>
                </c:pt>
                <c:pt idx="2">
                  <c:v>Dings</c:v>
                </c:pt>
                <c:pt idx="3">
                  <c:v>Scratches</c:v>
                </c:pt>
                <c:pt idx="4">
                  <c:v>Roughness</c:v>
                </c:pt>
                <c:pt idx="5">
                  <c:v>Stains</c:v>
                </c:pt>
                <c:pt idx="6">
                  <c:v>RFTestFailure</c:v>
                </c:pt>
                <c:pt idx="7">
                  <c:v>Plating</c:v>
                </c:pt>
                <c:pt idx="8">
                  <c:v>CMTRFPerformance</c:v>
                </c:pt>
                <c:pt idx="9">
                  <c:v>Mechanical</c:v>
                </c:pt>
                <c:pt idx="10">
                  <c:v>Instrumentation</c:v>
                </c:pt>
                <c:pt idx="11">
                  <c:v>LeakTestFailure</c:v>
                </c:pt>
                <c:pt idx="12">
                  <c:v>InspectionFailure</c:v>
                </c:pt>
                <c:pt idx="13">
                  <c:v>VTARFPerformance</c:v>
                </c:pt>
                <c:pt idx="14">
                  <c:v>ShippingDamage</c:v>
                </c:pt>
                <c:pt idx="15">
                  <c:v>Residues</c:v>
                </c:pt>
                <c:pt idx="16">
                  <c:v>Parallelism</c:v>
                </c:pt>
                <c:pt idx="17">
                  <c:v>Oxidation</c:v>
                </c:pt>
                <c:pt idx="18">
                  <c:v>Flatness</c:v>
                </c:pt>
                <c:pt idx="19">
                  <c:v>Delamination</c:v>
                </c:pt>
                <c:pt idx="20">
                  <c:v>Vacuum</c:v>
                </c:pt>
              </c:strCache>
            </c:strRef>
          </c:cat>
          <c:val>
            <c:numRef>
              <c:f>'QualReview Mtg  Data 01Jun2023 '!$C$5:$C$26</c:f>
              <c:numCache>
                <c:formatCode>General</c:formatCode>
                <c:ptCount val="22"/>
                <c:pt idx="0">
                  <c:v>28</c:v>
                </c:pt>
                <c:pt idx="1">
                  <c:v>9</c:v>
                </c:pt>
                <c:pt idx="2">
                  <c:v>14</c:v>
                </c:pt>
                <c:pt idx="3">
                  <c:v>11</c:v>
                </c:pt>
                <c:pt idx="4">
                  <c:v>7</c:v>
                </c:pt>
                <c:pt idx="5">
                  <c:v>17</c:v>
                </c:pt>
                <c:pt idx="6">
                  <c:v>13</c:v>
                </c:pt>
                <c:pt idx="7">
                  <c:v>11</c:v>
                </c:pt>
                <c:pt idx="8">
                  <c:v>8</c:v>
                </c:pt>
                <c:pt idx="9">
                  <c:v>7</c:v>
                </c:pt>
                <c:pt idx="10">
                  <c:v>9</c:v>
                </c:pt>
                <c:pt idx="11">
                  <c:v>10</c:v>
                </c:pt>
                <c:pt idx="12">
                  <c:v>8</c:v>
                </c:pt>
                <c:pt idx="13">
                  <c:v>7</c:v>
                </c:pt>
                <c:pt idx="14">
                  <c:v>8</c:v>
                </c:pt>
                <c:pt idx="15">
                  <c:v>8</c:v>
                </c:pt>
                <c:pt idx="16">
                  <c:v>7</c:v>
                </c:pt>
                <c:pt idx="17">
                  <c:v>7</c:v>
                </c:pt>
                <c:pt idx="18">
                  <c:v>7</c:v>
                </c:pt>
                <c:pt idx="19">
                  <c:v>7</c:v>
                </c:pt>
                <c:pt idx="20">
                  <c:v>9</c:v>
                </c:pt>
              </c:numCache>
            </c:numRef>
          </c:val>
          <c:extLst>
            <c:ext xmlns:c16="http://schemas.microsoft.com/office/drawing/2014/chart" uri="{C3380CC4-5D6E-409C-BE32-E72D297353CC}">
              <c16:uniqueId val="{00000001-2802-4143-8793-2ED9D7B9CDDC}"/>
            </c:ext>
          </c:extLst>
        </c:ser>
        <c:ser>
          <c:idx val="2"/>
          <c:order val="2"/>
          <c:tx>
            <c:strRef>
              <c:f>'QualReview Mtg  Data 01Jun2023 '!$D$4</c:f>
              <c:strCache>
                <c:ptCount val="1"/>
                <c:pt idx="0">
                  <c:v>ER5C</c:v>
                </c:pt>
              </c:strCache>
            </c:strRef>
          </c:tx>
          <c:spPr>
            <a:solidFill>
              <a:schemeClr val="accent3"/>
            </a:solidFill>
            <a:ln>
              <a:noFill/>
            </a:ln>
            <a:effectLst/>
          </c:spPr>
          <c:invertIfNegative val="0"/>
          <c:cat>
            <c:strRef>
              <c:f>'QualReview Mtg  Data 01Jun2023 '!$A$5:$A$26</c:f>
              <c:strCache>
                <c:ptCount val="21"/>
                <c:pt idx="0">
                  <c:v>Dimensional</c:v>
                </c:pt>
                <c:pt idx="1">
                  <c:v>Other</c:v>
                </c:pt>
                <c:pt idx="2">
                  <c:v>Dings</c:v>
                </c:pt>
                <c:pt idx="3">
                  <c:v>Scratches</c:v>
                </c:pt>
                <c:pt idx="4">
                  <c:v>Roughness</c:v>
                </c:pt>
                <c:pt idx="5">
                  <c:v>Stains</c:v>
                </c:pt>
                <c:pt idx="6">
                  <c:v>RFTestFailure</c:v>
                </c:pt>
                <c:pt idx="7">
                  <c:v>Plating</c:v>
                </c:pt>
                <c:pt idx="8">
                  <c:v>CMTRFPerformance</c:v>
                </c:pt>
                <c:pt idx="9">
                  <c:v>Mechanical</c:v>
                </c:pt>
                <c:pt idx="10">
                  <c:v>Instrumentation</c:v>
                </c:pt>
                <c:pt idx="11">
                  <c:v>LeakTestFailure</c:v>
                </c:pt>
                <c:pt idx="12">
                  <c:v>InspectionFailure</c:v>
                </c:pt>
                <c:pt idx="13">
                  <c:v>VTARFPerformance</c:v>
                </c:pt>
                <c:pt idx="14">
                  <c:v>ShippingDamage</c:v>
                </c:pt>
                <c:pt idx="15">
                  <c:v>Residues</c:v>
                </c:pt>
                <c:pt idx="16">
                  <c:v>Parallelism</c:v>
                </c:pt>
                <c:pt idx="17">
                  <c:v>Oxidation</c:v>
                </c:pt>
                <c:pt idx="18">
                  <c:v>Flatness</c:v>
                </c:pt>
                <c:pt idx="19">
                  <c:v>Delamination</c:v>
                </c:pt>
                <c:pt idx="20">
                  <c:v>Vacuum</c:v>
                </c:pt>
              </c:strCache>
            </c:strRef>
          </c:cat>
          <c:val>
            <c:numRef>
              <c:f>'QualReview Mtg  Data 01Jun2023 '!$D$5:$D$26</c:f>
              <c:numCache>
                <c:formatCode>General</c:formatCode>
                <c:ptCount val="22"/>
                <c:pt idx="0">
                  <c:v>402</c:v>
                </c:pt>
                <c:pt idx="1">
                  <c:v>75</c:v>
                </c:pt>
                <c:pt idx="2">
                  <c:v>81</c:v>
                </c:pt>
                <c:pt idx="3">
                  <c:v>85</c:v>
                </c:pt>
                <c:pt idx="4">
                  <c:v>107</c:v>
                </c:pt>
                <c:pt idx="5">
                  <c:v>73</c:v>
                </c:pt>
                <c:pt idx="6">
                  <c:v>74</c:v>
                </c:pt>
                <c:pt idx="7">
                  <c:v>68</c:v>
                </c:pt>
                <c:pt idx="8">
                  <c:v>76</c:v>
                </c:pt>
                <c:pt idx="9">
                  <c:v>58</c:v>
                </c:pt>
                <c:pt idx="10">
                  <c:v>56</c:v>
                </c:pt>
                <c:pt idx="11">
                  <c:v>58</c:v>
                </c:pt>
                <c:pt idx="12">
                  <c:v>59</c:v>
                </c:pt>
                <c:pt idx="13">
                  <c:v>74</c:v>
                </c:pt>
                <c:pt idx="14">
                  <c:v>56</c:v>
                </c:pt>
                <c:pt idx="15">
                  <c:v>61</c:v>
                </c:pt>
                <c:pt idx="16">
                  <c:v>67</c:v>
                </c:pt>
                <c:pt idx="17">
                  <c:v>58</c:v>
                </c:pt>
                <c:pt idx="18">
                  <c:v>63</c:v>
                </c:pt>
                <c:pt idx="19">
                  <c:v>57</c:v>
                </c:pt>
                <c:pt idx="20">
                  <c:v>31</c:v>
                </c:pt>
              </c:numCache>
            </c:numRef>
          </c:val>
          <c:extLst>
            <c:ext xmlns:c16="http://schemas.microsoft.com/office/drawing/2014/chart" uri="{C3380CC4-5D6E-409C-BE32-E72D297353CC}">
              <c16:uniqueId val="{00000002-2802-4143-8793-2ED9D7B9CDDC}"/>
            </c:ext>
          </c:extLst>
        </c:ser>
        <c:ser>
          <c:idx val="3"/>
          <c:order val="3"/>
          <c:tx>
            <c:strRef>
              <c:f>'QualReview Mtg  Data 01Jun2023 '!$E$4</c:f>
              <c:strCache>
                <c:ptCount val="1"/>
                <c:pt idx="0">
                  <c:v>L2HE</c:v>
                </c:pt>
              </c:strCache>
            </c:strRef>
          </c:tx>
          <c:spPr>
            <a:solidFill>
              <a:schemeClr val="accent4"/>
            </a:solidFill>
            <a:ln>
              <a:noFill/>
            </a:ln>
            <a:effectLst/>
          </c:spPr>
          <c:invertIfNegative val="0"/>
          <c:cat>
            <c:strRef>
              <c:f>'QualReview Mtg  Data 01Jun2023 '!$A$5:$A$26</c:f>
              <c:strCache>
                <c:ptCount val="21"/>
                <c:pt idx="0">
                  <c:v>Dimensional</c:v>
                </c:pt>
                <c:pt idx="1">
                  <c:v>Other</c:v>
                </c:pt>
                <c:pt idx="2">
                  <c:v>Dings</c:v>
                </c:pt>
                <c:pt idx="3">
                  <c:v>Scratches</c:v>
                </c:pt>
                <c:pt idx="4">
                  <c:v>Roughness</c:v>
                </c:pt>
                <c:pt idx="5">
                  <c:v>Stains</c:v>
                </c:pt>
                <c:pt idx="6">
                  <c:v>RFTestFailure</c:v>
                </c:pt>
                <c:pt idx="7">
                  <c:v>Plating</c:v>
                </c:pt>
                <c:pt idx="8">
                  <c:v>CMTRFPerformance</c:v>
                </c:pt>
                <c:pt idx="9">
                  <c:v>Mechanical</c:v>
                </c:pt>
                <c:pt idx="10">
                  <c:v>Instrumentation</c:v>
                </c:pt>
                <c:pt idx="11">
                  <c:v>LeakTestFailure</c:v>
                </c:pt>
                <c:pt idx="12">
                  <c:v>InspectionFailure</c:v>
                </c:pt>
                <c:pt idx="13">
                  <c:v>VTARFPerformance</c:v>
                </c:pt>
                <c:pt idx="14">
                  <c:v>ShippingDamage</c:v>
                </c:pt>
                <c:pt idx="15">
                  <c:v>Residues</c:v>
                </c:pt>
                <c:pt idx="16">
                  <c:v>Parallelism</c:v>
                </c:pt>
                <c:pt idx="17">
                  <c:v>Oxidation</c:v>
                </c:pt>
                <c:pt idx="18">
                  <c:v>Flatness</c:v>
                </c:pt>
                <c:pt idx="19">
                  <c:v>Delamination</c:v>
                </c:pt>
                <c:pt idx="20">
                  <c:v>Vacuum</c:v>
                </c:pt>
              </c:strCache>
            </c:strRef>
          </c:cat>
          <c:val>
            <c:numRef>
              <c:f>'QualReview Mtg  Data 01Jun2023 '!$E$5:$E$26</c:f>
              <c:numCache>
                <c:formatCode>General</c:formatCode>
                <c:ptCount val="22"/>
                <c:pt idx="0">
                  <c:v>116</c:v>
                </c:pt>
                <c:pt idx="1">
                  <c:v>161</c:v>
                </c:pt>
                <c:pt idx="2">
                  <c:v>107</c:v>
                </c:pt>
                <c:pt idx="3">
                  <c:v>106</c:v>
                </c:pt>
                <c:pt idx="4">
                  <c:v>73</c:v>
                </c:pt>
                <c:pt idx="5">
                  <c:v>74</c:v>
                </c:pt>
                <c:pt idx="6">
                  <c:v>60</c:v>
                </c:pt>
                <c:pt idx="7">
                  <c:v>79</c:v>
                </c:pt>
                <c:pt idx="8">
                  <c:v>60</c:v>
                </c:pt>
                <c:pt idx="9">
                  <c:v>63</c:v>
                </c:pt>
                <c:pt idx="10">
                  <c:v>71</c:v>
                </c:pt>
                <c:pt idx="11">
                  <c:v>66</c:v>
                </c:pt>
                <c:pt idx="12">
                  <c:v>72</c:v>
                </c:pt>
                <c:pt idx="13">
                  <c:v>60</c:v>
                </c:pt>
                <c:pt idx="14">
                  <c:v>69</c:v>
                </c:pt>
                <c:pt idx="15">
                  <c:v>66</c:v>
                </c:pt>
                <c:pt idx="16">
                  <c:v>62</c:v>
                </c:pt>
                <c:pt idx="17">
                  <c:v>64</c:v>
                </c:pt>
                <c:pt idx="18">
                  <c:v>60</c:v>
                </c:pt>
                <c:pt idx="19">
                  <c:v>60</c:v>
                </c:pt>
                <c:pt idx="20">
                  <c:v>62</c:v>
                </c:pt>
              </c:numCache>
            </c:numRef>
          </c:val>
          <c:extLst>
            <c:ext xmlns:c16="http://schemas.microsoft.com/office/drawing/2014/chart" uri="{C3380CC4-5D6E-409C-BE32-E72D297353CC}">
              <c16:uniqueId val="{00000003-2802-4143-8793-2ED9D7B9CDDC}"/>
            </c:ext>
          </c:extLst>
        </c:ser>
        <c:ser>
          <c:idx val="4"/>
          <c:order val="4"/>
          <c:tx>
            <c:strRef>
              <c:f>'QualReview Mtg  Data 01Jun2023 '!$F$4</c:f>
              <c:strCache>
                <c:ptCount val="1"/>
                <c:pt idx="0">
                  <c:v>SNSPPU</c:v>
                </c:pt>
              </c:strCache>
            </c:strRef>
          </c:tx>
          <c:spPr>
            <a:solidFill>
              <a:schemeClr val="accent5"/>
            </a:solidFill>
            <a:ln>
              <a:noFill/>
            </a:ln>
            <a:effectLst/>
          </c:spPr>
          <c:invertIfNegative val="0"/>
          <c:cat>
            <c:strRef>
              <c:f>'QualReview Mtg  Data 01Jun2023 '!$A$5:$A$26</c:f>
              <c:strCache>
                <c:ptCount val="21"/>
                <c:pt idx="0">
                  <c:v>Dimensional</c:v>
                </c:pt>
                <c:pt idx="1">
                  <c:v>Other</c:v>
                </c:pt>
                <c:pt idx="2">
                  <c:v>Dings</c:v>
                </c:pt>
                <c:pt idx="3">
                  <c:v>Scratches</c:v>
                </c:pt>
                <c:pt idx="4">
                  <c:v>Roughness</c:v>
                </c:pt>
                <c:pt idx="5">
                  <c:v>Stains</c:v>
                </c:pt>
                <c:pt idx="6">
                  <c:v>RFTestFailure</c:v>
                </c:pt>
                <c:pt idx="7">
                  <c:v>Plating</c:v>
                </c:pt>
                <c:pt idx="8">
                  <c:v>CMTRFPerformance</c:v>
                </c:pt>
                <c:pt idx="9">
                  <c:v>Mechanical</c:v>
                </c:pt>
                <c:pt idx="10">
                  <c:v>Instrumentation</c:v>
                </c:pt>
                <c:pt idx="11">
                  <c:v>LeakTestFailure</c:v>
                </c:pt>
                <c:pt idx="12">
                  <c:v>InspectionFailure</c:v>
                </c:pt>
                <c:pt idx="13">
                  <c:v>VTARFPerformance</c:v>
                </c:pt>
                <c:pt idx="14">
                  <c:v>ShippingDamage</c:v>
                </c:pt>
                <c:pt idx="15">
                  <c:v>Residues</c:v>
                </c:pt>
                <c:pt idx="16">
                  <c:v>Parallelism</c:v>
                </c:pt>
                <c:pt idx="17">
                  <c:v>Oxidation</c:v>
                </c:pt>
                <c:pt idx="18">
                  <c:v>Flatness</c:v>
                </c:pt>
                <c:pt idx="19">
                  <c:v>Delamination</c:v>
                </c:pt>
                <c:pt idx="20">
                  <c:v>Vacuum</c:v>
                </c:pt>
              </c:strCache>
            </c:strRef>
          </c:cat>
          <c:val>
            <c:numRef>
              <c:f>'QualReview Mtg  Data 01Jun2023 '!$F$5:$F$26</c:f>
              <c:numCache>
                <c:formatCode>General</c:formatCode>
                <c:ptCount val="22"/>
                <c:pt idx="0">
                  <c:v>184</c:v>
                </c:pt>
                <c:pt idx="1">
                  <c:v>154</c:v>
                </c:pt>
                <c:pt idx="2">
                  <c:v>110</c:v>
                </c:pt>
                <c:pt idx="3">
                  <c:v>104</c:v>
                </c:pt>
                <c:pt idx="4">
                  <c:v>27</c:v>
                </c:pt>
                <c:pt idx="5">
                  <c:v>13</c:v>
                </c:pt>
                <c:pt idx="6">
                  <c:v>15</c:v>
                </c:pt>
                <c:pt idx="8">
                  <c:v>7</c:v>
                </c:pt>
                <c:pt idx="9">
                  <c:v>17</c:v>
                </c:pt>
                <c:pt idx="10">
                  <c:v>7</c:v>
                </c:pt>
                <c:pt idx="11">
                  <c:v>7</c:v>
                </c:pt>
                <c:pt idx="12">
                  <c:v>2</c:v>
                </c:pt>
                <c:pt idx="14">
                  <c:v>7</c:v>
                </c:pt>
                <c:pt idx="15">
                  <c:v>5</c:v>
                </c:pt>
                <c:pt idx="17">
                  <c:v>6</c:v>
                </c:pt>
                <c:pt idx="18">
                  <c:v>1</c:v>
                </c:pt>
                <c:pt idx="20">
                  <c:v>18</c:v>
                </c:pt>
              </c:numCache>
            </c:numRef>
          </c:val>
          <c:extLst>
            <c:ext xmlns:c16="http://schemas.microsoft.com/office/drawing/2014/chart" uri="{C3380CC4-5D6E-409C-BE32-E72D297353CC}">
              <c16:uniqueId val="{00000004-2802-4143-8793-2ED9D7B9CDDC}"/>
            </c:ext>
          </c:extLst>
        </c:ser>
        <c:dLbls>
          <c:showLegendKey val="0"/>
          <c:showVal val="0"/>
          <c:showCatName val="0"/>
          <c:showSerName val="0"/>
          <c:showPercent val="0"/>
          <c:showBubbleSize val="0"/>
        </c:dLbls>
        <c:gapWidth val="150"/>
        <c:overlap val="100"/>
        <c:axId val="368313512"/>
        <c:axId val="368308920"/>
      </c:barChart>
      <c:catAx>
        <c:axId val="3683135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68308920"/>
        <c:crosses val="autoZero"/>
        <c:auto val="1"/>
        <c:lblAlgn val="ctr"/>
        <c:lblOffset val="100"/>
        <c:noMultiLvlLbl val="0"/>
      </c:catAx>
      <c:valAx>
        <c:axId val="36830892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6831351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SRFOPS NCR Initial &amp; Final</a:t>
            </a:r>
            <a:r>
              <a:rPr lang="en-US" baseline="0"/>
              <a:t> Disposition </a:t>
            </a:r>
          </a:p>
          <a:p>
            <a:pPr>
              <a:defRPr/>
            </a:pPr>
            <a:r>
              <a:rPr lang="en-US" sz="1000" baseline="0"/>
              <a:t>01Jun2023 </a:t>
            </a:r>
            <a:endParaRPr lang="en-US" sz="1000"/>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'QualReview Mtg  Data 01Jun2023 '!$B$31</c:f>
              <c:strCache>
                <c:ptCount val="1"/>
                <c:pt idx="0">
                  <c:v>AUPPS</c:v>
                </c:pt>
              </c:strCache>
            </c:strRef>
          </c:tx>
          <c:spPr>
            <a:solidFill>
              <a:schemeClr val="accent1"/>
            </a:solidFill>
            <a:ln>
              <a:noFill/>
            </a:ln>
            <a:effectLst/>
          </c:spPr>
          <c:invertIfNegative val="0"/>
          <c:cat>
            <c:strRef>
              <c:f>'QualReview Mtg  Data 01Jun2023 '!$A$32:$A$35</c:f>
              <c:strCache>
                <c:ptCount val="4"/>
                <c:pt idx="0">
                  <c:v>UseAsIs</c:v>
                </c:pt>
                <c:pt idx="1">
                  <c:v>Conforming</c:v>
                </c:pt>
                <c:pt idx="2">
                  <c:v>Return to Vendor</c:v>
                </c:pt>
                <c:pt idx="3">
                  <c:v>Reject</c:v>
                </c:pt>
              </c:strCache>
            </c:strRef>
          </c:cat>
          <c:val>
            <c:numRef>
              <c:f>'QualReview Mtg  Data 01Jun2023 '!$B$32:$B$35</c:f>
              <c:numCache>
                <c:formatCode>General</c:formatCode>
                <c:ptCount val="4"/>
                <c:pt idx="0">
                  <c:v>20</c:v>
                </c:pt>
                <c:pt idx="3">
                  <c:v>30</c:v>
                </c:pt>
              </c:numCache>
            </c:numRef>
          </c:val>
          <c:extLst>
            <c:ext xmlns:c16="http://schemas.microsoft.com/office/drawing/2014/chart" uri="{C3380CC4-5D6E-409C-BE32-E72D297353CC}">
              <c16:uniqueId val="{00000000-F76B-4760-83EB-04CFED807357}"/>
            </c:ext>
          </c:extLst>
        </c:ser>
        <c:ser>
          <c:idx val="1"/>
          <c:order val="1"/>
          <c:tx>
            <c:strRef>
              <c:f>'QualReview Mtg  Data 01Jun2023 '!$C$31</c:f>
              <c:strCache>
                <c:ptCount val="1"/>
                <c:pt idx="0">
                  <c:v>C100R</c:v>
                </c:pt>
              </c:strCache>
            </c:strRef>
          </c:tx>
          <c:spPr>
            <a:solidFill>
              <a:schemeClr val="accent2"/>
            </a:solidFill>
            <a:ln>
              <a:noFill/>
            </a:ln>
            <a:effectLst/>
          </c:spPr>
          <c:invertIfNegative val="0"/>
          <c:cat>
            <c:strRef>
              <c:f>'QualReview Mtg  Data 01Jun2023 '!$A$32:$A$35</c:f>
              <c:strCache>
                <c:ptCount val="4"/>
                <c:pt idx="0">
                  <c:v>UseAsIs</c:v>
                </c:pt>
                <c:pt idx="1">
                  <c:v>Conforming</c:v>
                </c:pt>
                <c:pt idx="2">
                  <c:v>Return to Vendor</c:v>
                </c:pt>
                <c:pt idx="3">
                  <c:v>Reject</c:v>
                </c:pt>
              </c:strCache>
            </c:strRef>
          </c:cat>
          <c:val>
            <c:numRef>
              <c:f>'QualReview Mtg  Data 01Jun2023 '!$C$32:$C$35</c:f>
              <c:numCache>
                <c:formatCode>General</c:formatCode>
                <c:ptCount val="4"/>
                <c:pt idx="0">
                  <c:v>165</c:v>
                </c:pt>
                <c:pt idx="1">
                  <c:v>29</c:v>
                </c:pt>
                <c:pt idx="3">
                  <c:v>3</c:v>
                </c:pt>
              </c:numCache>
            </c:numRef>
          </c:val>
          <c:extLst>
            <c:ext xmlns:c16="http://schemas.microsoft.com/office/drawing/2014/chart" uri="{C3380CC4-5D6E-409C-BE32-E72D297353CC}">
              <c16:uniqueId val="{00000001-F76B-4760-83EB-04CFED807357}"/>
            </c:ext>
          </c:extLst>
        </c:ser>
        <c:ser>
          <c:idx val="2"/>
          <c:order val="2"/>
          <c:tx>
            <c:strRef>
              <c:f>'QualReview Mtg  Data 01Jun2023 '!$D$31</c:f>
              <c:strCache>
                <c:ptCount val="1"/>
                <c:pt idx="0">
                  <c:v>ER5C</c:v>
                </c:pt>
              </c:strCache>
            </c:strRef>
          </c:tx>
          <c:spPr>
            <a:solidFill>
              <a:schemeClr val="accent3"/>
            </a:solidFill>
            <a:ln>
              <a:noFill/>
            </a:ln>
            <a:effectLst/>
          </c:spPr>
          <c:invertIfNegative val="0"/>
          <c:cat>
            <c:strRef>
              <c:f>'QualReview Mtg  Data 01Jun2023 '!$A$32:$A$35</c:f>
              <c:strCache>
                <c:ptCount val="4"/>
                <c:pt idx="0">
                  <c:v>UseAsIs</c:v>
                </c:pt>
                <c:pt idx="1">
                  <c:v>Conforming</c:v>
                </c:pt>
                <c:pt idx="2">
                  <c:v>Return to Vendor</c:v>
                </c:pt>
                <c:pt idx="3">
                  <c:v>Reject</c:v>
                </c:pt>
              </c:strCache>
            </c:strRef>
          </c:cat>
          <c:val>
            <c:numRef>
              <c:f>'QualReview Mtg  Data 01Jun2023 '!$D$32:$D$35</c:f>
              <c:numCache>
                <c:formatCode>General</c:formatCode>
                <c:ptCount val="4"/>
                <c:pt idx="0">
                  <c:v>1056</c:v>
                </c:pt>
                <c:pt idx="1">
                  <c:v>16</c:v>
                </c:pt>
                <c:pt idx="2">
                  <c:v>3</c:v>
                </c:pt>
                <c:pt idx="3">
                  <c:v>10</c:v>
                </c:pt>
              </c:numCache>
            </c:numRef>
          </c:val>
          <c:extLst>
            <c:ext xmlns:c16="http://schemas.microsoft.com/office/drawing/2014/chart" uri="{C3380CC4-5D6E-409C-BE32-E72D297353CC}">
              <c16:uniqueId val="{00000002-F76B-4760-83EB-04CFED807357}"/>
            </c:ext>
          </c:extLst>
        </c:ser>
        <c:ser>
          <c:idx val="3"/>
          <c:order val="3"/>
          <c:tx>
            <c:strRef>
              <c:f>'QualReview Mtg  Data 01Jun2023 '!$E$31</c:f>
              <c:strCache>
                <c:ptCount val="1"/>
                <c:pt idx="0">
                  <c:v>L2HE</c:v>
                </c:pt>
              </c:strCache>
            </c:strRef>
          </c:tx>
          <c:spPr>
            <a:solidFill>
              <a:schemeClr val="accent4"/>
            </a:solidFill>
            <a:ln>
              <a:noFill/>
            </a:ln>
            <a:effectLst/>
          </c:spPr>
          <c:invertIfNegative val="0"/>
          <c:cat>
            <c:strRef>
              <c:f>'QualReview Mtg  Data 01Jun2023 '!$A$32:$A$35</c:f>
              <c:strCache>
                <c:ptCount val="4"/>
                <c:pt idx="0">
                  <c:v>UseAsIs</c:v>
                </c:pt>
                <c:pt idx="1">
                  <c:v>Conforming</c:v>
                </c:pt>
                <c:pt idx="2">
                  <c:v>Return to Vendor</c:v>
                </c:pt>
                <c:pt idx="3">
                  <c:v>Reject</c:v>
                </c:pt>
              </c:strCache>
            </c:strRef>
          </c:cat>
          <c:val>
            <c:numRef>
              <c:f>'QualReview Mtg  Data 01Jun2023 '!$E$32:$E$35</c:f>
              <c:numCache>
                <c:formatCode>General</c:formatCode>
                <c:ptCount val="4"/>
                <c:pt idx="0">
                  <c:v>251</c:v>
                </c:pt>
                <c:pt idx="1">
                  <c:v>141</c:v>
                </c:pt>
                <c:pt idx="2">
                  <c:v>170</c:v>
                </c:pt>
                <c:pt idx="3">
                  <c:v>42</c:v>
                </c:pt>
              </c:numCache>
            </c:numRef>
          </c:val>
          <c:extLst>
            <c:ext xmlns:c16="http://schemas.microsoft.com/office/drawing/2014/chart" uri="{C3380CC4-5D6E-409C-BE32-E72D297353CC}">
              <c16:uniqueId val="{00000003-F76B-4760-83EB-04CFED807357}"/>
            </c:ext>
          </c:extLst>
        </c:ser>
        <c:ser>
          <c:idx val="4"/>
          <c:order val="4"/>
          <c:tx>
            <c:strRef>
              <c:f>'QualReview Mtg  Data 01Jun2023 '!$F$31</c:f>
              <c:strCache>
                <c:ptCount val="1"/>
                <c:pt idx="0">
                  <c:v>SNSPPU</c:v>
                </c:pt>
              </c:strCache>
            </c:strRef>
          </c:tx>
          <c:spPr>
            <a:solidFill>
              <a:schemeClr val="accent5"/>
            </a:solidFill>
            <a:ln>
              <a:noFill/>
            </a:ln>
            <a:effectLst/>
          </c:spPr>
          <c:invertIfNegative val="0"/>
          <c:cat>
            <c:strRef>
              <c:f>'QualReview Mtg  Data 01Jun2023 '!$A$32:$A$35</c:f>
              <c:strCache>
                <c:ptCount val="4"/>
                <c:pt idx="0">
                  <c:v>UseAsIs</c:v>
                </c:pt>
                <c:pt idx="1">
                  <c:v>Conforming</c:v>
                </c:pt>
                <c:pt idx="2">
                  <c:v>Return to Vendor</c:v>
                </c:pt>
                <c:pt idx="3">
                  <c:v>Reject</c:v>
                </c:pt>
              </c:strCache>
            </c:strRef>
          </c:cat>
          <c:val>
            <c:numRef>
              <c:f>'QualReview Mtg  Data 01Jun2023 '!$F$32:$F$35</c:f>
              <c:numCache>
                <c:formatCode>General</c:formatCode>
                <c:ptCount val="4"/>
                <c:pt idx="0">
                  <c:v>980</c:v>
                </c:pt>
                <c:pt idx="1">
                  <c:v>141</c:v>
                </c:pt>
                <c:pt idx="2">
                  <c:v>170</c:v>
                </c:pt>
                <c:pt idx="3">
                  <c:v>42</c:v>
                </c:pt>
              </c:numCache>
            </c:numRef>
          </c:val>
          <c:extLst>
            <c:ext xmlns:c16="http://schemas.microsoft.com/office/drawing/2014/chart" uri="{C3380CC4-5D6E-409C-BE32-E72D297353CC}">
              <c16:uniqueId val="{00000004-F76B-4760-83EB-04CFED807357}"/>
            </c:ext>
          </c:extLst>
        </c:ser>
        <c:dLbls>
          <c:showLegendKey val="0"/>
          <c:showVal val="0"/>
          <c:showCatName val="0"/>
          <c:showSerName val="0"/>
          <c:showPercent val="0"/>
          <c:showBubbleSize val="0"/>
        </c:dLbls>
        <c:gapWidth val="150"/>
        <c:overlap val="100"/>
        <c:axId val="398302016"/>
        <c:axId val="398295456"/>
      </c:barChart>
      <c:catAx>
        <c:axId val="398302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8295456"/>
        <c:crosses val="autoZero"/>
        <c:auto val="1"/>
        <c:lblAlgn val="ctr"/>
        <c:lblOffset val="100"/>
        <c:noMultiLvlLbl val="0"/>
      </c:catAx>
      <c:valAx>
        <c:axId val="39829545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830201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baseline="0">
                <a:solidFill>
                  <a:schemeClr val="tx1">
                    <a:lumMod val="65000"/>
                    <a:lumOff val="35000"/>
                  </a:schemeClr>
                </a:solidFill>
                <a:latin typeface="+mn-lt"/>
                <a:ea typeface="+mn-ea"/>
                <a:cs typeface="+mn-cs"/>
              </a:defRPr>
            </a:pPr>
            <a:r>
              <a:rPr lang="en-US" sz="1400" b="0" i="0" u="none" strike="noStrike" baseline="0">
                <a:solidFill>
                  <a:sysClr val="windowText" lastClr="000000">
                    <a:lumMod val="65000"/>
                    <a:lumOff val="35000"/>
                  </a:sysClr>
                </a:solidFill>
                <a:latin typeface="Calibri" panose="020F0502020204030204"/>
              </a:rPr>
              <a:t>SRF OPS NCR Category Histogram</a:t>
            </a:r>
          </a:p>
          <a:p>
            <a:pPr>
              <a:defRPr/>
            </a:pPr>
            <a:r>
              <a:rPr lang="en-US" sz="1050" b="0" i="0" u="none" strike="noStrike" baseline="0">
                <a:solidFill>
                  <a:sysClr val="windowText" lastClr="000000">
                    <a:lumMod val="65000"/>
                    <a:lumOff val="35000"/>
                  </a:sysClr>
                </a:solidFill>
                <a:latin typeface="Calibri" panose="020F0502020204030204"/>
              </a:rPr>
              <a:t>3/23/2023</a:t>
            </a:r>
          </a:p>
        </c:rich>
      </c:tx>
      <c:overlay val="0"/>
      <c:spPr>
        <a:noFill/>
        <a:ln>
          <a:noFill/>
        </a:ln>
        <a:effectLst/>
      </c:spPr>
      <c:txPr>
        <a:bodyPr rot="0" spcFirstLastPara="1" vertOverflow="ellipsis" vert="horz" wrap="square" anchor="ctr" anchorCtr="1"/>
        <a:lstStyle/>
        <a:p>
          <a:pPr>
            <a:defRPr sz="1400" b="0" i="0" u="none" strike="noStrike"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'[1]NCR Data'!$B$1</c:f>
              <c:strCache>
                <c:ptCount val="1"/>
                <c:pt idx="0">
                  <c:v>AUP</c:v>
                </c:pt>
              </c:strCache>
            </c:strRef>
          </c:tx>
          <c:spPr>
            <a:solidFill>
              <a:schemeClr val="accent1"/>
            </a:solidFill>
            <a:ln>
              <a:noFill/>
            </a:ln>
            <a:effectLst/>
          </c:spPr>
          <c:invertIfNegative val="0"/>
          <c:cat>
            <c:strRef>
              <c:f>'[1]NCR Data'!$A$2:$A$22</c:f>
              <c:strCache>
                <c:ptCount val="21"/>
                <c:pt idx="0">
                  <c:v>Dimensional</c:v>
                </c:pt>
                <c:pt idx="1">
                  <c:v>Other</c:v>
                </c:pt>
                <c:pt idx="2">
                  <c:v>Dings</c:v>
                </c:pt>
                <c:pt idx="3">
                  <c:v>Scratches</c:v>
                </c:pt>
                <c:pt idx="4">
                  <c:v>Roughness</c:v>
                </c:pt>
                <c:pt idx="5">
                  <c:v>RFTestFailure</c:v>
                </c:pt>
                <c:pt idx="6">
                  <c:v>Stains</c:v>
                </c:pt>
                <c:pt idx="7">
                  <c:v>Plating</c:v>
                </c:pt>
                <c:pt idx="8">
                  <c:v>CMTRFPerformance</c:v>
                </c:pt>
                <c:pt idx="9">
                  <c:v>Mechanical</c:v>
                </c:pt>
                <c:pt idx="10">
                  <c:v>Vacuum</c:v>
                </c:pt>
                <c:pt idx="11">
                  <c:v>Instrumentation</c:v>
                </c:pt>
                <c:pt idx="12">
                  <c:v>VTARFPerformance</c:v>
                </c:pt>
                <c:pt idx="13">
                  <c:v>LeakTestFailure</c:v>
                </c:pt>
                <c:pt idx="14">
                  <c:v>InspectionFailure</c:v>
                </c:pt>
                <c:pt idx="15">
                  <c:v>ShippingDamage</c:v>
                </c:pt>
                <c:pt idx="16">
                  <c:v>Residues</c:v>
                </c:pt>
                <c:pt idx="17">
                  <c:v>Parallelism</c:v>
                </c:pt>
                <c:pt idx="18">
                  <c:v>Oxidation</c:v>
                </c:pt>
                <c:pt idx="19">
                  <c:v>Flatness</c:v>
                </c:pt>
                <c:pt idx="20">
                  <c:v>Delamination</c:v>
                </c:pt>
              </c:strCache>
            </c:strRef>
          </c:cat>
          <c:val>
            <c:numRef>
              <c:f>'[1]NCR Data'!$B$2:$B$22</c:f>
              <c:numCache>
                <c:formatCode>General</c:formatCode>
                <c:ptCount val="21"/>
                <c:pt idx="0">
                  <c:v>3</c:v>
                </c:pt>
                <c:pt idx="2">
                  <c:v>2</c:v>
                </c:pt>
              </c:numCache>
            </c:numRef>
          </c:val>
          <c:extLst>
            <c:ext xmlns:c16="http://schemas.microsoft.com/office/drawing/2014/chart" uri="{C3380CC4-5D6E-409C-BE32-E72D297353CC}">
              <c16:uniqueId val="{00000000-93F6-4396-941B-90567A0678AD}"/>
            </c:ext>
          </c:extLst>
        </c:ser>
        <c:ser>
          <c:idx val="1"/>
          <c:order val="1"/>
          <c:tx>
            <c:strRef>
              <c:f>'[1]NCR Data'!$C$1</c:f>
              <c:strCache>
                <c:ptCount val="1"/>
                <c:pt idx="0">
                  <c:v>C100R</c:v>
                </c:pt>
              </c:strCache>
            </c:strRef>
          </c:tx>
          <c:spPr>
            <a:solidFill>
              <a:schemeClr val="accent2"/>
            </a:solidFill>
            <a:ln>
              <a:noFill/>
            </a:ln>
            <a:effectLst/>
          </c:spPr>
          <c:invertIfNegative val="0"/>
          <c:cat>
            <c:strRef>
              <c:f>'[1]NCR Data'!$A$2:$A$22</c:f>
              <c:strCache>
                <c:ptCount val="21"/>
                <c:pt idx="0">
                  <c:v>Dimensional</c:v>
                </c:pt>
                <c:pt idx="1">
                  <c:v>Other</c:v>
                </c:pt>
                <c:pt idx="2">
                  <c:v>Dings</c:v>
                </c:pt>
                <c:pt idx="3">
                  <c:v>Scratches</c:v>
                </c:pt>
                <c:pt idx="4">
                  <c:v>Roughness</c:v>
                </c:pt>
                <c:pt idx="5">
                  <c:v>RFTestFailure</c:v>
                </c:pt>
                <c:pt idx="6">
                  <c:v>Stains</c:v>
                </c:pt>
                <c:pt idx="7">
                  <c:v>Plating</c:v>
                </c:pt>
                <c:pt idx="8">
                  <c:v>CMTRFPerformance</c:v>
                </c:pt>
                <c:pt idx="9">
                  <c:v>Mechanical</c:v>
                </c:pt>
                <c:pt idx="10">
                  <c:v>Vacuum</c:v>
                </c:pt>
                <c:pt idx="11">
                  <c:v>Instrumentation</c:v>
                </c:pt>
                <c:pt idx="12">
                  <c:v>VTARFPerformance</c:v>
                </c:pt>
                <c:pt idx="13">
                  <c:v>LeakTestFailure</c:v>
                </c:pt>
                <c:pt idx="14">
                  <c:v>InspectionFailure</c:v>
                </c:pt>
                <c:pt idx="15">
                  <c:v>ShippingDamage</c:v>
                </c:pt>
                <c:pt idx="16">
                  <c:v>Residues</c:v>
                </c:pt>
                <c:pt idx="17">
                  <c:v>Parallelism</c:v>
                </c:pt>
                <c:pt idx="18">
                  <c:v>Oxidation</c:v>
                </c:pt>
                <c:pt idx="19">
                  <c:v>Flatness</c:v>
                </c:pt>
                <c:pt idx="20">
                  <c:v>Delamination</c:v>
                </c:pt>
              </c:strCache>
            </c:strRef>
          </c:cat>
          <c:val>
            <c:numRef>
              <c:f>'[1]NCR Data'!$C$2:$C$22</c:f>
              <c:numCache>
                <c:formatCode>General</c:formatCode>
                <c:ptCount val="21"/>
                <c:pt idx="0">
                  <c:v>23</c:v>
                </c:pt>
                <c:pt idx="1">
                  <c:v>4</c:v>
                </c:pt>
                <c:pt idx="2">
                  <c:v>9</c:v>
                </c:pt>
                <c:pt idx="3">
                  <c:v>6</c:v>
                </c:pt>
                <c:pt idx="4">
                  <c:v>2</c:v>
                </c:pt>
                <c:pt idx="5">
                  <c:v>8</c:v>
                </c:pt>
                <c:pt idx="6">
                  <c:v>12</c:v>
                </c:pt>
                <c:pt idx="7">
                  <c:v>6</c:v>
                </c:pt>
                <c:pt idx="8">
                  <c:v>3</c:v>
                </c:pt>
                <c:pt idx="9">
                  <c:v>2</c:v>
                </c:pt>
                <c:pt idx="10">
                  <c:v>4</c:v>
                </c:pt>
                <c:pt idx="11">
                  <c:v>4</c:v>
                </c:pt>
                <c:pt idx="12">
                  <c:v>2</c:v>
                </c:pt>
                <c:pt idx="13">
                  <c:v>5</c:v>
                </c:pt>
                <c:pt idx="14">
                  <c:v>3</c:v>
                </c:pt>
                <c:pt idx="15">
                  <c:v>3</c:v>
                </c:pt>
                <c:pt idx="16">
                  <c:v>3</c:v>
                </c:pt>
                <c:pt idx="17">
                  <c:v>2</c:v>
                </c:pt>
                <c:pt idx="18">
                  <c:v>2</c:v>
                </c:pt>
                <c:pt idx="19">
                  <c:v>2</c:v>
                </c:pt>
                <c:pt idx="20">
                  <c:v>2</c:v>
                </c:pt>
              </c:numCache>
            </c:numRef>
          </c:val>
          <c:extLst>
            <c:ext xmlns:c16="http://schemas.microsoft.com/office/drawing/2014/chart" uri="{C3380CC4-5D6E-409C-BE32-E72D297353CC}">
              <c16:uniqueId val="{00000001-93F6-4396-941B-90567A0678AD}"/>
            </c:ext>
          </c:extLst>
        </c:ser>
        <c:ser>
          <c:idx val="2"/>
          <c:order val="2"/>
          <c:tx>
            <c:strRef>
              <c:f>'[1]NCR Data'!$D$1</c:f>
              <c:strCache>
                <c:ptCount val="1"/>
                <c:pt idx="0">
                  <c:v>ER5C</c:v>
                </c:pt>
              </c:strCache>
            </c:strRef>
          </c:tx>
          <c:spPr>
            <a:solidFill>
              <a:schemeClr val="accent3"/>
            </a:solidFill>
            <a:ln>
              <a:noFill/>
            </a:ln>
            <a:effectLst/>
          </c:spPr>
          <c:invertIfNegative val="0"/>
          <c:cat>
            <c:strRef>
              <c:f>'[1]NCR Data'!$A$2:$A$22</c:f>
              <c:strCache>
                <c:ptCount val="21"/>
                <c:pt idx="0">
                  <c:v>Dimensional</c:v>
                </c:pt>
                <c:pt idx="1">
                  <c:v>Other</c:v>
                </c:pt>
                <c:pt idx="2">
                  <c:v>Dings</c:v>
                </c:pt>
                <c:pt idx="3">
                  <c:v>Scratches</c:v>
                </c:pt>
                <c:pt idx="4">
                  <c:v>Roughness</c:v>
                </c:pt>
                <c:pt idx="5">
                  <c:v>RFTestFailure</c:v>
                </c:pt>
                <c:pt idx="6">
                  <c:v>Stains</c:v>
                </c:pt>
                <c:pt idx="7">
                  <c:v>Plating</c:v>
                </c:pt>
                <c:pt idx="8">
                  <c:v>CMTRFPerformance</c:v>
                </c:pt>
                <c:pt idx="9">
                  <c:v>Mechanical</c:v>
                </c:pt>
                <c:pt idx="10">
                  <c:v>Vacuum</c:v>
                </c:pt>
                <c:pt idx="11">
                  <c:v>Instrumentation</c:v>
                </c:pt>
                <c:pt idx="12">
                  <c:v>VTARFPerformance</c:v>
                </c:pt>
                <c:pt idx="13">
                  <c:v>LeakTestFailure</c:v>
                </c:pt>
                <c:pt idx="14">
                  <c:v>InspectionFailure</c:v>
                </c:pt>
                <c:pt idx="15">
                  <c:v>ShippingDamage</c:v>
                </c:pt>
                <c:pt idx="16">
                  <c:v>Residues</c:v>
                </c:pt>
                <c:pt idx="17">
                  <c:v>Parallelism</c:v>
                </c:pt>
                <c:pt idx="18">
                  <c:v>Oxidation</c:v>
                </c:pt>
                <c:pt idx="19">
                  <c:v>Flatness</c:v>
                </c:pt>
                <c:pt idx="20">
                  <c:v>Delamination</c:v>
                </c:pt>
              </c:strCache>
            </c:strRef>
          </c:cat>
          <c:val>
            <c:numRef>
              <c:f>'[1]NCR Data'!$D$2:$D$22</c:f>
              <c:numCache>
                <c:formatCode>General</c:formatCode>
                <c:ptCount val="21"/>
                <c:pt idx="0">
                  <c:v>377</c:v>
                </c:pt>
                <c:pt idx="1">
                  <c:v>50</c:v>
                </c:pt>
                <c:pt idx="2">
                  <c:v>56</c:v>
                </c:pt>
                <c:pt idx="3">
                  <c:v>60</c:v>
                </c:pt>
                <c:pt idx="4">
                  <c:v>82</c:v>
                </c:pt>
                <c:pt idx="5">
                  <c:v>55</c:v>
                </c:pt>
                <c:pt idx="6">
                  <c:v>48</c:v>
                </c:pt>
                <c:pt idx="7">
                  <c:v>43</c:v>
                </c:pt>
                <c:pt idx="8">
                  <c:v>51</c:v>
                </c:pt>
                <c:pt idx="9">
                  <c:v>33</c:v>
                </c:pt>
                <c:pt idx="10">
                  <c:v>31</c:v>
                </c:pt>
                <c:pt idx="11">
                  <c:v>31</c:v>
                </c:pt>
                <c:pt idx="12">
                  <c:v>49</c:v>
                </c:pt>
                <c:pt idx="13">
                  <c:v>33</c:v>
                </c:pt>
                <c:pt idx="14">
                  <c:v>34</c:v>
                </c:pt>
                <c:pt idx="15">
                  <c:v>31</c:v>
                </c:pt>
                <c:pt idx="16">
                  <c:v>36</c:v>
                </c:pt>
                <c:pt idx="17">
                  <c:v>42</c:v>
                </c:pt>
                <c:pt idx="18">
                  <c:v>33</c:v>
                </c:pt>
                <c:pt idx="19">
                  <c:v>38</c:v>
                </c:pt>
                <c:pt idx="20">
                  <c:v>32</c:v>
                </c:pt>
              </c:numCache>
            </c:numRef>
          </c:val>
          <c:extLst>
            <c:ext xmlns:c16="http://schemas.microsoft.com/office/drawing/2014/chart" uri="{C3380CC4-5D6E-409C-BE32-E72D297353CC}">
              <c16:uniqueId val="{00000002-93F6-4396-941B-90567A0678AD}"/>
            </c:ext>
          </c:extLst>
        </c:ser>
        <c:ser>
          <c:idx val="3"/>
          <c:order val="3"/>
          <c:tx>
            <c:strRef>
              <c:f>'[1]NCR Data'!$E$1</c:f>
              <c:strCache>
                <c:ptCount val="1"/>
                <c:pt idx="0">
                  <c:v>L2HE</c:v>
                </c:pt>
              </c:strCache>
            </c:strRef>
          </c:tx>
          <c:spPr>
            <a:solidFill>
              <a:schemeClr val="accent4"/>
            </a:solidFill>
            <a:ln>
              <a:noFill/>
            </a:ln>
            <a:effectLst/>
          </c:spPr>
          <c:invertIfNegative val="0"/>
          <c:cat>
            <c:strRef>
              <c:f>'[1]NCR Data'!$A$2:$A$22</c:f>
              <c:strCache>
                <c:ptCount val="21"/>
                <c:pt idx="0">
                  <c:v>Dimensional</c:v>
                </c:pt>
                <c:pt idx="1">
                  <c:v>Other</c:v>
                </c:pt>
                <c:pt idx="2">
                  <c:v>Dings</c:v>
                </c:pt>
                <c:pt idx="3">
                  <c:v>Scratches</c:v>
                </c:pt>
                <c:pt idx="4">
                  <c:v>Roughness</c:v>
                </c:pt>
                <c:pt idx="5">
                  <c:v>RFTestFailure</c:v>
                </c:pt>
                <c:pt idx="6">
                  <c:v>Stains</c:v>
                </c:pt>
                <c:pt idx="7">
                  <c:v>Plating</c:v>
                </c:pt>
                <c:pt idx="8">
                  <c:v>CMTRFPerformance</c:v>
                </c:pt>
                <c:pt idx="9">
                  <c:v>Mechanical</c:v>
                </c:pt>
                <c:pt idx="10">
                  <c:v>Vacuum</c:v>
                </c:pt>
                <c:pt idx="11">
                  <c:v>Instrumentation</c:v>
                </c:pt>
                <c:pt idx="12">
                  <c:v>VTARFPerformance</c:v>
                </c:pt>
                <c:pt idx="13">
                  <c:v>LeakTestFailure</c:v>
                </c:pt>
                <c:pt idx="14">
                  <c:v>InspectionFailure</c:v>
                </c:pt>
                <c:pt idx="15">
                  <c:v>ShippingDamage</c:v>
                </c:pt>
                <c:pt idx="16">
                  <c:v>Residues</c:v>
                </c:pt>
                <c:pt idx="17">
                  <c:v>Parallelism</c:v>
                </c:pt>
                <c:pt idx="18">
                  <c:v>Oxidation</c:v>
                </c:pt>
                <c:pt idx="19">
                  <c:v>Flatness</c:v>
                </c:pt>
                <c:pt idx="20">
                  <c:v>Delamination</c:v>
                </c:pt>
              </c:strCache>
            </c:strRef>
          </c:cat>
          <c:val>
            <c:numRef>
              <c:f>'[1]NCR Data'!$E$2:$E$22</c:f>
              <c:numCache>
                <c:formatCode>General</c:formatCode>
                <c:ptCount val="21"/>
                <c:pt idx="0">
                  <c:v>78</c:v>
                </c:pt>
                <c:pt idx="1">
                  <c:v>123</c:v>
                </c:pt>
                <c:pt idx="2">
                  <c:v>69</c:v>
                </c:pt>
                <c:pt idx="3">
                  <c:v>68</c:v>
                </c:pt>
                <c:pt idx="4">
                  <c:v>35</c:v>
                </c:pt>
                <c:pt idx="5">
                  <c:v>34</c:v>
                </c:pt>
                <c:pt idx="6">
                  <c:v>36</c:v>
                </c:pt>
                <c:pt idx="7">
                  <c:v>41</c:v>
                </c:pt>
                <c:pt idx="8">
                  <c:v>22</c:v>
                </c:pt>
                <c:pt idx="9">
                  <c:v>25</c:v>
                </c:pt>
                <c:pt idx="10">
                  <c:v>24</c:v>
                </c:pt>
                <c:pt idx="11">
                  <c:v>33</c:v>
                </c:pt>
                <c:pt idx="12">
                  <c:v>22</c:v>
                </c:pt>
                <c:pt idx="13">
                  <c:v>28</c:v>
                </c:pt>
                <c:pt idx="14">
                  <c:v>34</c:v>
                </c:pt>
                <c:pt idx="15">
                  <c:v>31</c:v>
                </c:pt>
                <c:pt idx="16">
                  <c:v>28</c:v>
                </c:pt>
                <c:pt idx="17">
                  <c:v>24</c:v>
                </c:pt>
                <c:pt idx="18">
                  <c:v>26</c:v>
                </c:pt>
                <c:pt idx="19">
                  <c:v>22</c:v>
                </c:pt>
                <c:pt idx="20">
                  <c:v>22</c:v>
                </c:pt>
              </c:numCache>
            </c:numRef>
          </c:val>
          <c:extLst>
            <c:ext xmlns:c16="http://schemas.microsoft.com/office/drawing/2014/chart" uri="{C3380CC4-5D6E-409C-BE32-E72D297353CC}">
              <c16:uniqueId val="{00000003-93F6-4396-941B-90567A0678AD}"/>
            </c:ext>
          </c:extLst>
        </c:ser>
        <c:ser>
          <c:idx val="4"/>
          <c:order val="4"/>
          <c:tx>
            <c:strRef>
              <c:f>'[1]NCR Data'!$F$1</c:f>
              <c:strCache>
                <c:ptCount val="1"/>
                <c:pt idx="0">
                  <c:v>SNSPPU</c:v>
                </c:pt>
              </c:strCache>
            </c:strRef>
          </c:tx>
          <c:spPr>
            <a:solidFill>
              <a:schemeClr val="accent5"/>
            </a:solidFill>
            <a:ln>
              <a:noFill/>
            </a:ln>
            <a:effectLst/>
          </c:spPr>
          <c:invertIfNegative val="0"/>
          <c:cat>
            <c:strRef>
              <c:f>'[1]NCR Data'!$A$2:$A$22</c:f>
              <c:strCache>
                <c:ptCount val="21"/>
                <c:pt idx="0">
                  <c:v>Dimensional</c:v>
                </c:pt>
                <c:pt idx="1">
                  <c:v>Other</c:v>
                </c:pt>
                <c:pt idx="2">
                  <c:v>Dings</c:v>
                </c:pt>
                <c:pt idx="3">
                  <c:v>Scratches</c:v>
                </c:pt>
                <c:pt idx="4">
                  <c:v>Roughness</c:v>
                </c:pt>
                <c:pt idx="5">
                  <c:v>RFTestFailure</c:v>
                </c:pt>
                <c:pt idx="6">
                  <c:v>Stains</c:v>
                </c:pt>
                <c:pt idx="7">
                  <c:v>Plating</c:v>
                </c:pt>
                <c:pt idx="8">
                  <c:v>CMTRFPerformance</c:v>
                </c:pt>
                <c:pt idx="9">
                  <c:v>Mechanical</c:v>
                </c:pt>
                <c:pt idx="10">
                  <c:v>Vacuum</c:v>
                </c:pt>
                <c:pt idx="11">
                  <c:v>Instrumentation</c:v>
                </c:pt>
                <c:pt idx="12">
                  <c:v>VTARFPerformance</c:v>
                </c:pt>
                <c:pt idx="13">
                  <c:v>LeakTestFailure</c:v>
                </c:pt>
                <c:pt idx="14">
                  <c:v>InspectionFailure</c:v>
                </c:pt>
                <c:pt idx="15">
                  <c:v>ShippingDamage</c:v>
                </c:pt>
                <c:pt idx="16">
                  <c:v>Residues</c:v>
                </c:pt>
                <c:pt idx="17">
                  <c:v>Parallelism</c:v>
                </c:pt>
                <c:pt idx="18">
                  <c:v>Oxidation</c:v>
                </c:pt>
                <c:pt idx="19">
                  <c:v>Flatness</c:v>
                </c:pt>
                <c:pt idx="20">
                  <c:v>Delamination</c:v>
                </c:pt>
              </c:strCache>
            </c:strRef>
          </c:cat>
          <c:val>
            <c:numRef>
              <c:f>'[1]NCR Data'!$F$2:$F$22</c:f>
              <c:numCache>
                <c:formatCode>General</c:formatCode>
                <c:ptCount val="21"/>
                <c:pt idx="0">
                  <c:v>182</c:v>
                </c:pt>
                <c:pt idx="1">
                  <c:v>150</c:v>
                </c:pt>
                <c:pt idx="2">
                  <c:v>107</c:v>
                </c:pt>
                <c:pt idx="3">
                  <c:v>103</c:v>
                </c:pt>
                <c:pt idx="4">
                  <c:v>27</c:v>
                </c:pt>
                <c:pt idx="5">
                  <c:v>15</c:v>
                </c:pt>
                <c:pt idx="6">
                  <c:v>13</c:v>
                </c:pt>
                <c:pt idx="8">
                  <c:v>7</c:v>
                </c:pt>
                <c:pt idx="9">
                  <c:v>17</c:v>
                </c:pt>
                <c:pt idx="10">
                  <c:v>16</c:v>
                </c:pt>
                <c:pt idx="11">
                  <c:v>6</c:v>
                </c:pt>
                <c:pt idx="13">
                  <c:v>7</c:v>
                </c:pt>
                <c:pt idx="14">
                  <c:v>2</c:v>
                </c:pt>
                <c:pt idx="15">
                  <c:v>7</c:v>
                </c:pt>
                <c:pt idx="16">
                  <c:v>5</c:v>
                </c:pt>
                <c:pt idx="18">
                  <c:v>6</c:v>
                </c:pt>
                <c:pt idx="19">
                  <c:v>1</c:v>
                </c:pt>
              </c:numCache>
            </c:numRef>
          </c:val>
          <c:extLst>
            <c:ext xmlns:c16="http://schemas.microsoft.com/office/drawing/2014/chart" uri="{C3380CC4-5D6E-409C-BE32-E72D297353CC}">
              <c16:uniqueId val="{00000004-93F6-4396-941B-90567A0678AD}"/>
            </c:ext>
          </c:extLst>
        </c:ser>
        <c:dLbls>
          <c:showLegendKey val="0"/>
          <c:showVal val="0"/>
          <c:showCatName val="0"/>
          <c:showSerName val="0"/>
          <c:showPercent val="0"/>
          <c:showBubbleSize val="0"/>
        </c:dLbls>
        <c:gapWidth val="0"/>
        <c:overlap val="100"/>
        <c:axId val="776308496"/>
        <c:axId val="725296176"/>
      </c:barChart>
      <c:catAx>
        <c:axId val="7763084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baseline="0">
                <a:solidFill>
                  <a:schemeClr val="tx1">
                    <a:lumMod val="65000"/>
                    <a:lumOff val="35000"/>
                  </a:schemeClr>
                </a:solidFill>
                <a:latin typeface="+mn-lt"/>
                <a:ea typeface="+mn-ea"/>
                <a:cs typeface="+mn-cs"/>
              </a:defRPr>
            </a:pPr>
            <a:endParaRPr lang="en-US"/>
          </a:p>
        </c:txPr>
        <c:crossAx val="725296176"/>
        <c:crosses val="autoZero"/>
        <c:auto val="1"/>
        <c:lblAlgn val="ctr"/>
        <c:lblOffset val="100"/>
        <c:noMultiLvlLbl val="0"/>
      </c:catAx>
      <c:valAx>
        <c:axId val="72529617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baseline="0">
                <a:solidFill>
                  <a:schemeClr val="tx1">
                    <a:lumMod val="65000"/>
                    <a:lumOff val="35000"/>
                  </a:schemeClr>
                </a:solidFill>
                <a:latin typeface="+mn-lt"/>
                <a:ea typeface="+mn-ea"/>
                <a:cs typeface="+mn-cs"/>
              </a:defRPr>
            </a:pPr>
            <a:endParaRPr lang="en-US"/>
          </a:p>
        </c:txPr>
        <c:crossAx val="77630849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800" b="0" i="0" baseline="0">
                <a:effectLst/>
              </a:rPr>
              <a:t>SRF OPS NCR Disposition Histogram</a:t>
            </a:r>
          </a:p>
          <a:p>
            <a:pPr>
              <a:defRPr/>
            </a:pPr>
            <a:r>
              <a:rPr lang="en-US" sz="1200" b="0" i="0" baseline="0">
                <a:effectLst/>
              </a:rPr>
              <a:t>3/23/2023</a:t>
            </a:r>
            <a:endParaRPr lang="en-US" sz="105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'[1]NCR Data'!$B$24</c:f>
              <c:strCache>
                <c:ptCount val="1"/>
                <c:pt idx="0">
                  <c:v>AUP</c:v>
                </c:pt>
              </c:strCache>
            </c:strRef>
          </c:tx>
          <c:spPr>
            <a:solidFill>
              <a:schemeClr val="accent1"/>
            </a:solidFill>
            <a:ln>
              <a:noFill/>
            </a:ln>
            <a:effectLst/>
          </c:spPr>
          <c:invertIfNegative val="0"/>
          <c:cat>
            <c:strRef>
              <c:f>'[1]NCR Data'!$A$25:$A$28</c:f>
              <c:strCache>
                <c:ptCount val="4"/>
                <c:pt idx="0">
                  <c:v>UseAsIs</c:v>
                </c:pt>
                <c:pt idx="1">
                  <c:v>Conforming</c:v>
                </c:pt>
                <c:pt idx="2">
                  <c:v>Return to Vendor</c:v>
                </c:pt>
                <c:pt idx="3">
                  <c:v>Reject</c:v>
                </c:pt>
              </c:strCache>
            </c:strRef>
          </c:cat>
          <c:val>
            <c:numRef>
              <c:f>'[1]NCR Data'!$B$25:$B$28</c:f>
              <c:numCache>
                <c:formatCode>General</c:formatCode>
                <c:ptCount val="4"/>
                <c:pt idx="0">
                  <c:v>16</c:v>
                </c:pt>
              </c:numCache>
            </c:numRef>
          </c:val>
          <c:extLst>
            <c:ext xmlns:c16="http://schemas.microsoft.com/office/drawing/2014/chart" uri="{C3380CC4-5D6E-409C-BE32-E72D297353CC}">
              <c16:uniqueId val="{00000000-2F4A-457D-BE0B-77F4DCB3F529}"/>
            </c:ext>
          </c:extLst>
        </c:ser>
        <c:ser>
          <c:idx val="1"/>
          <c:order val="1"/>
          <c:tx>
            <c:strRef>
              <c:f>'[1]NCR Data'!$C$24</c:f>
              <c:strCache>
                <c:ptCount val="1"/>
                <c:pt idx="0">
                  <c:v>C100R</c:v>
                </c:pt>
              </c:strCache>
            </c:strRef>
          </c:tx>
          <c:spPr>
            <a:solidFill>
              <a:schemeClr val="accent2"/>
            </a:solidFill>
            <a:ln>
              <a:noFill/>
            </a:ln>
            <a:effectLst/>
          </c:spPr>
          <c:invertIfNegative val="0"/>
          <c:cat>
            <c:strRef>
              <c:f>'[1]NCR Data'!$A$25:$A$28</c:f>
              <c:strCache>
                <c:ptCount val="4"/>
                <c:pt idx="0">
                  <c:v>UseAsIs</c:v>
                </c:pt>
                <c:pt idx="1">
                  <c:v>Conforming</c:v>
                </c:pt>
                <c:pt idx="2">
                  <c:v>Return to Vendor</c:v>
                </c:pt>
                <c:pt idx="3">
                  <c:v>Reject</c:v>
                </c:pt>
              </c:strCache>
            </c:strRef>
          </c:cat>
          <c:val>
            <c:numRef>
              <c:f>'[1]NCR Data'!$C$25:$C$28</c:f>
              <c:numCache>
                <c:formatCode>General</c:formatCode>
                <c:ptCount val="4"/>
                <c:pt idx="0">
                  <c:v>154</c:v>
                </c:pt>
                <c:pt idx="1">
                  <c:v>29</c:v>
                </c:pt>
                <c:pt idx="3">
                  <c:v>3</c:v>
                </c:pt>
              </c:numCache>
            </c:numRef>
          </c:val>
          <c:extLst>
            <c:ext xmlns:c16="http://schemas.microsoft.com/office/drawing/2014/chart" uri="{C3380CC4-5D6E-409C-BE32-E72D297353CC}">
              <c16:uniqueId val="{00000001-2F4A-457D-BE0B-77F4DCB3F529}"/>
            </c:ext>
          </c:extLst>
        </c:ser>
        <c:ser>
          <c:idx val="2"/>
          <c:order val="2"/>
          <c:tx>
            <c:strRef>
              <c:f>'[1]NCR Data'!$D$24</c:f>
              <c:strCache>
                <c:ptCount val="1"/>
                <c:pt idx="0">
                  <c:v>ER5C</c:v>
                </c:pt>
              </c:strCache>
            </c:strRef>
          </c:tx>
          <c:spPr>
            <a:solidFill>
              <a:schemeClr val="accent3"/>
            </a:solidFill>
            <a:ln>
              <a:noFill/>
            </a:ln>
            <a:effectLst/>
          </c:spPr>
          <c:invertIfNegative val="0"/>
          <c:cat>
            <c:strRef>
              <c:f>'[1]NCR Data'!$A$25:$A$28</c:f>
              <c:strCache>
                <c:ptCount val="4"/>
                <c:pt idx="0">
                  <c:v>UseAsIs</c:v>
                </c:pt>
                <c:pt idx="1">
                  <c:v>Conforming</c:v>
                </c:pt>
                <c:pt idx="2">
                  <c:v>Return to Vendor</c:v>
                </c:pt>
                <c:pt idx="3">
                  <c:v>Reject</c:v>
                </c:pt>
              </c:strCache>
            </c:strRef>
          </c:cat>
          <c:val>
            <c:numRef>
              <c:f>'[1]NCR Data'!$D$25:$D$28</c:f>
              <c:numCache>
                <c:formatCode>General</c:formatCode>
                <c:ptCount val="4"/>
                <c:pt idx="0">
                  <c:v>1040</c:v>
                </c:pt>
                <c:pt idx="1">
                  <c:v>8</c:v>
                </c:pt>
                <c:pt idx="2">
                  <c:v>3</c:v>
                </c:pt>
                <c:pt idx="3">
                  <c:v>8</c:v>
                </c:pt>
              </c:numCache>
            </c:numRef>
          </c:val>
          <c:extLst>
            <c:ext xmlns:c16="http://schemas.microsoft.com/office/drawing/2014/chart" uri="{C3380CC4-5D6E-409C-BE32-E72D297353CC}">
              <c16:uniqueId val="{00000002-2F4A-457D-BE0B-77F4DCB3F529}"/>
            </c:ext>
          </c:extLst>
        </c:ser>
        <c:ser>
          <c:idx val="3"/>
          <c:order val="3"/>
          <c:tx>
            <c:strRef>
              <c:f>'[1]NCR Data'!$E$24</c:f>
              <c:strCache>
                <c:ptCount val="1"/>
                <c:pt idx="0">
                  <c:v>L2HE</c:v>
                </c:pt>
              </c:strCache>
            </c:strRef>
          </c:tx>
          <c:spPr>
            <a:solidFill>
              <a:schemeClr val="accent4"/>
            </a:solidFill>
            <a:ln>
              <a:noFill/>
            </a:ln>
            <a:effectLst/>
          </c:spPr>
          <c:invertIfNegative val="0"/>
          <c:cat>
            <c:strRef>
              <c:f>'[1]NCR Data'!$A$25:$A$28</c:f>
              <c:strCache>
                <c:ptCount val="4"/>
                <c:pt idx="0">
                  <c:v>UseAsIs</c:v>
                </c:pt>
                <c:pt idx="1">
                  <c:v>Conforming</c:v>
                </c:pt>
                <c:pt idx="2">
                  <c:v>Return to Vendor</c:v>
                </c:pt>
                <c:pt idx="3">
                  <c:v>Reject</c:v>
                </c:pt>
              </c:strCache>
            </c:strRef>
          </c:cat>
          <c:val>
            <c:numRef>
              <c:f>'[1]NCR Data'!$E$25:$E$28</c:f>
              <c:numCache>
                <c:formatCode>General</c:formatCode>
                <c:ptCount val="4"/>
                <c:pt idx="0">
                  <c:v>233</c:v>
                </c:pt>
                <c:pt idx="1">
                  <c:v>143</c:v>
                </c:pt>
                <c:pt idx="2">
                  <c:v>158</c:v>
                </c:pt>
                <c:pt idx="3">
                  <c:v>37</c:v>
                </c:pt>
              </c:numCache>
            </c:numRef>
          </c:val>
          <c:extLst>
            <c:ext xmlns:c16="http://schemas.microsoft.com/office/drawing/2014/chart" uri="{C3380CC4-5D6E-409C-BE32-E72D297353CC}">
              <c16:uniqueId val="{00000003-2F4A-457D-BE0B-77F4DCB3F529}"/>
            </c:ext>
          </c:extLst>
        </c:ser>
        <c:ser>
          <c:idx val="4"/>
          <c:order val="4"/>
          <c:tx>
            <c:strRef>
              <c:f>'[1]NCR Data'!$F$24</c:f>
              <c:strCache>
                <c:ptCount val="1"/>
                <c:pt idx="0">
                  <c:v>SNSPPU</c:v>
                </c:pt>
              </c:strCache>
            </c:strRef>
          </c:tx>
          <c:spPr>
            <a:solidFill>
              <a:schemeClr val="accent5"/>
            </a:solidFill>
            <a:ln>
              <a:noFill/>
            </a:ln>
            <a:effectLst/>
          </c:spPr>
          <c:invertIfNegative val="0"/>
          <c:dLbls>
            <c:dLbl>
              <c:idx val="0"/>
              <c:layout>
                <c:manualLayout>
                  <c:x val="-2.1536704671653771E-17"/>
                  <c:y val="-0.1746724890829694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F4A-457D-BE0B-77F4DCB3F529}"/>
                </c:ext>
              </c:extLst>
            </c:dLbl>
            <c:dLbl>
              <c:idx val="1"/>
              <c:layout>
                <c:manualLayout>
                  <c:x val="-4.3073409343307543E-17"/>
                  <c:y val="-9.898107714701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F4A-457D-BE0B-77F4DCB3F529}"/>
                </c:ext>
              </c:extLst>
            </c:dLbl>
            <c:dLbl>
              <c:idx val="2"/>
              <c:layout>
                <c:manualLayout>
                  <c:x val="0"/>
                  <c:y val="-0.1048034934497817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2F4A-457D-BE0B-77F4DCB3F529}"/>
                </c:ext>
              </c:extLst>
            </c:dLbl>
            <c:dLbl>
              <c:idx val="3"/>
              <c:layout>
                <c:manualLayout>
                  <c:x val="-8.6146818686615086E-17"/>
                  <c:y val="-8.733624454148471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2F4A-457D-BE0B-77F4DCB3F52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'[1]NCR Data'!$A$25:$A$28</c:f>
              <c:strCache>
                <c:ptCount val="4"/>
                <c:pt idx="0">
                  <c:v>UseAsIs</c:v>
                </c:pt>
                <c:pt idx="1">
                  <c:v>Conforming</c:v>
                </c:pt>
                <c:pt idx="2">
                  <c:v>Return to Vendor</c:v>
                </c:pt>
                <c:pt idx="3">
                  <c:v>Reject</c:v>
                </c:pt>
              </c:strCache>
            </c:strRef>
          </c:cat>
          <c:val>
            <c:numRef>
              <c:f>'[1]NCR Data'!$F$25:$F$28</c:f>
              <c:numCache>
                <c:formatCode>General</c:formatCode>
                <c:ptCount val="4"/>
                <c:pt idx="0">
                  <c:v>951</c:v>
                </c:pt>
                <c:pt idx="1">
                  <c:v>129</c:v>
                </c:pt>
                <c:pt idx="2">
                  <c:v>92</c:v>
                </c:pt>
                <c:pt idx="3">
                  <c:v>25</c:v>
                </c:pt>
              </c:numCache>
            </c:numRef>
          </c:val>
          <c:extLst>
            <c:ext xmlns:c16="http://schemas.microsoft.com/office/drawing/2014/chart" uri="{C3380CC4-5D6E-409C-BE32-E72D297353CC}">
              <c16:uniqueId val="{00000008-2F4A-457D-BE0B-77F4DCB3F529}"/>
            </c:ext>
          </c:extLst>
        </c:ser>
        <c:dLbls>
          <c:showLegendKey val="0"/>
          <c:showVal val="0"/>
          <c:showCatName val="0"/>
          <c:showSerName val="0"/>
          <c:showPercent val="0"/>
          <c:showBubbleSize val="0"/>
        </c:dLbls>
        <c:gapWidth val="150"/>
        <c:overlap val="100"/>
        <c:axId val="996376512"/>
        <c:axId val="761862544"/>
      </c:barChart>
      <c:catAx>
        <c:axId val="9963765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61862544"/>
        <c:crosses val="autoZero"/>
        <c:auto val="1"/>
        <c:lblAlgn val="ctr"/>
        <c:lblOffset val="100"/>
        <c:noMultiLvlLbl val="0"/>
      </c:catAx>
      <c:valAx>
        <c:axId val="76186254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9637651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800" b="0" i="0" baseline="0">
                <a:effectLst/>
              </a:rPr>
              <a:t>SRF OPS Open NCR Time</a:t>
            </a:r>
          </a:p>
          <a:p>
            <a:pPr>
              <a:defRPr/>
            </a:pPr>
            <a:r>
              <a:rPr lang="en-US" sz="1200" b="0" i="0" baseline="0">
                <a:effectLst/>
              </a:rPr>
              <a:t>3/23/2023</a:t>
            </a:r>
            <a:endParaRPr lang="en-US" sz="105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'[1]NCR Data'!$B$37</c:f>
              <c:strCache>
                <c:ptCount val="1"/>
                <c:pt idx="0">
                  <c:v>AUP</c:v>
                </c:pt>
              </c:strCache>
            </c:strRef>
          </c:tx>
          <c:spPr>
            <a:solidFill>
              <a:schemeClr val="accent1"/>
            </a:solidFill>
            <a:ln>
              <a:noFill/>
            </a:ln>
            <a:effectLst/>
          </c:spPr>
          <c:invertIfNegative val="0"/>
          <c:cat>
            <c:strRef>
              <c:f>'[1]NCR Data'!$A$38:$A$43</c:f>
              <c:strCache>
                <c:ptCount val="6"/>
                <c:pt idx="0">
                  <c:v>&lt;2 wks</c:v>
                </c:pt>
                <c:pt idx="1">
                  <c:v>2wks - 1 mo</c:v>
                </c:pt>
                <c:pt idx="2">
                  <c:v>1-3 mo</c:v>
                </c:pt>
                <c:pt idx="3">
                  <c:v>3-6 mo</c:v>
                </c:pt>
                <c:pt idx="4">
                  <c:v>6-12 mo</c:v>
                </c:pt>
                <c:pt idx="5">
                  <c:v>&gt;12 mo</c:v>
                </c:pt>
              </c:strCache>
            </c:strRef>
          </c:cat>
          <c:val>
            <c:numRef>
              <c:f>'[1]NCR Data'!$B$38:$B$43</c:f>
              <c:numCache>
                <c:formatCode>General</c:formatCode>
                <c:ptCount val="6"/>
                <c:pt idx="1">
                  <c:v>1</c:v>
                </c:pt>
                <c:pt idx="2">
                  <c:v>1</c:v>
                </c:pt>
              </c:numCache>
            </c:numRef>
          </c:val>
          <c:extLst>
            <c:ext xmlns:c16="http://schemas.microsoft.com/office/drawing/2014/chart" uri="{C3380CC4-5D6E-409C-BE32-E72D297353CC}">
              <c16:uniqueId val="{00000000-0DCE-48FA-8A6B-F2864B893517}"/>
            </c:ext>
          </c:extLst>
        </c:ser>
        <c:ser>
          <c:idx val="1"/>
          <c:order val="1"/>
          <c:tx>
            <c:strRef>
              <c:f>'[1]NCR Data'!$C$37</c:f>
              <c:strCache>
                <c:ptCount val="1"/>
                <c:pt idx="0">
                  <c:v>C100R</c:v>
                </c:pt>
              </c:strCache>
            </c:strRef>
          </c:tx>
          <c:spPr>
            <a:solidFill>
              <a:schemeClr val="accent2"/>
            </a:solidFill>
            <a:ln>
              <a:noFill/>
            </a:ln>
            <a:effectLst/>
          </c:spPr>
          <c:invertIfNegative val="0"/>
          <c:cat>
            <c:strRef>
              <c:f>'[1]NCR Data'!$A$38:$A$43</c:f>
              <c:strCache>
                <c:ptCount val="6"/>
                <c:pt idx="0">
                  <c:v>&lt;2 wks</c:v>
                </c:pt>
                <c:pt idx="1">
                  <c:v>2wks - 1 mo</c:v>
                </c:pt>
                <c:pt idx="2">
                  <c:v>1-3 mo</c:v>
                </c:pt>
                <c:pt idx="3">
                  <c:v>3-6 mo</c:v>
                </c:pt>
                <c:pt idx="4">
                  <c:v>6-12 mo</c:v>
                </c:pt>
                <c:pt idx="5">
                  <c:v>&gt;12 mo</c:v>
                </c:pt>
              </c:strCache>
            </c:strRef>
          </c:cat>
          <c:val>
            <c:numRef>
              <c:f>'[1]NCR Data'!$C$38:$C$43</c:f>
              <c:numCache>
                <c:formatCode>General</c:formatCode>
                <c:ptCount val="6"/>
                <c:pt idx="2">
                  <c:v>3</c:v>
                </c:pt>
                <c:pt idx="4">
                  <c:v>1</c:v>
                </c:pt>
              </c:numCache>
            </c:numRef>
          </c:val>
          <c:extLst>
            <c:ext xmlns:c16="http://schemas.microsoft.com/office/drawing/2014/chart" uri="{C3380CC4-5D6E-409C-BE32-E72D297353CC}">
              <c16:uniqueId val="{00000001-0DCE-48FA-8A6B-F2864B893517}"/>
            </c:ext>
          </c:extLst>
        </c:ser>
        <c:ser>
          <c:idx val="2"/>
          <c:order val="2"/>
          <c:tx>
            <c:strRef>
              <c:f>'[1]NCR Data'!$D$37</c:f>
              <c:strCache>
                <c:ptCount val="1"/>
                <c:pt idx="0">
                  <c:v>ER5C</c:v>
                </c:pt>
              </c:strCache>
            </c:strRef>
          </c:tx>
          <c:spPr>
            <a:solidFill>
              <a:schemeClr val="accent3"/>
            </a:solidFill>
            <a:ln>
              <a:noFill/>
            </a:ln>
            <a:effectLst/>
          </c:spPr>
          <c:invertIfNegative val="0"/>
          <c:cat>
            <c:strRef>
              <c:f>'[1]NCR Data'!$A$38:$A$43</c:f>
              <c:strCache>
                <c:ptCount val="6"/>
                <c:pt idx="0">
                  <c:v>&lt;2 wks</c:v>
                </c:pt>
                <c:pt idx="1">
                  <c:v>2wks - 1 mo</c:v>
                </c:pt>
                <c:pt idx="2">
                  <c:v>1-3 mo</c:v>
                </c:pt>
                <c:pt idx="3">
                  <c:v>3-6 mo</c:v>
                </c:pt>
                <c:pt idx="4">
                  <c:v>6-12 mo</c:v>
                </c:pt>
                <c:pt idx="5">
                  <c:v>&gt;12 mo</c:v>
                </c:pt>
              </c:strCache>
            </c:strRef>
          </c:cat>
          <c:val>
            <c:numRef>
              <c:f>'[1]NCR Data'!$D$38:$D$43</c:f>
              <c:numCache>
                <c:formatCode>General</c:formatCode>
                <c:ptCount val="6"/>
                <c:pt idx="0">
                  <c:v>4</c:v>
                </c:pt>
                <c:pt idx="1">
                  <c:v>4</c:v>
                </c:pt>
                <c:pt idx="2">
                  <c:v>10</c:v>
                </c:pt>
                <c:pt idx="3">
                  <c:v>11</c:v>
                </c:pt>
                <c:pt idx="4">
                  <c:v>4</c:v>
                </c:pt>
                <c:pt idx="5">
                  <c:v>8</c:v>
                </c:pt>
              </c:numCache>
            </c:numRef>
          </c:val>
          <c:extLst>
            <c:ext xmlns:c16="http://schemas.microsoft.com/office/drawing/2014/chart" uri="{C3380CC4-5D6E-409C-BE32-E72D297353CC}">
              <c16:uniqueId val="{00000002-0DCE-48FA-8A6B-F2864B893517}"/>
            </c:ext>
          </c:extLst>
        </c:ser>
        <c:ser>
          <c:idx val="3"/>
          <c:order val="3"/>
          <c:tx>
            <c:strRef>
              <c:f>'[1]NCR Data'!$E$37</c:f>
              <c:strCache>
                <c:ptCount val="1"/>
                <c:pt idx="0">
                  <c:v>L2HE</c:v>
                </c:pt>
              </c:strCache>
            </c:strRef>
          </c:tx>
          <c:spPr>
            <a:solidFill>
              <a:schemeClr val="accent4"/>
            </a:solidFill>
            <a:ln>
              <a:noFill/>
            </a:ln>
            <a:effectLst/>
          </c:spPr>
          <c:invertIfNegative val="0"/>
          <c:cat>
            <c:strRef>
              <c:f>'[1]NCR Data'!$A$38:$A$43</c:f>
              <c:strCache>
                <c:ptCount val="6"/>
                <c:pt idx="0">
                  <c:v>&lt;2 wks</c:v>
                </c:pt>
                <c:pt idx="1">
                  <c:v>2wks - 1 mo</c:v>
                </c:pt>
                <c:pt idx="2">
                  <c:v>1-3 mo</c:v>
                </c:pt>
                <c:pt idx="3">
                  <c:v>3-6 mo</c:v>
                </c:pt>
                <c:pt idx="4">
                  <c:v>6-12 mo</c:v>
                </c:pt>
                <c:pt idx="5">
                  <c:v>&gt;12 mo</c:v>
                </c:pt>
              </c:strCache>
            </c:strRef>
          </c:cat>
          <c:val>
            <c:numRef>
              <c:f>'[1]NCR Data'!$E$38:$E$43</c:f>
              <c:numCache>
                <c:formatCode>General</c:formatCode>
                <c:ptCount val="6"/>
                <c:pt idx="0">
                  <c:v>2</c:v>
                </c:pt>
                <c:pt idx="1">
                  <c:v>4</c:v>
                </c:pt>
                <c:pt idx="2">
                  <c:v>9</c:v>
                </c:pt>
                <c:pt idx="3">
                  <c:v>9</c:v>
                </c:pt>
                <c:pt idx="4">
                  <c:v>12</c:v>
                </c:pt>
                <c:pt idx="5">
                  <c:v>5</c:v>
                </c:pt>
              </c:numCache>
            </c:numRef>
          </c:val>
          <c:extLst>
            <c:ext xmlns:c16="http://schemas.microsoft.com/office/drawing/2014/chart" uri="{C3380CC4-5D6E-409C-BE32-E72D297353CC}">
              <c16:uniqueId val="{00000003-0DCE-48FA-8A6B-F2864B893517}"/>
            </c:ext>
          </c:extLst>
        </c:ser>
        <c:ser>
          <c:idx val="4"/>
          <c:order val="4"/>
          <c:tx>
            <c:strRef>
              <c:f>'[1]NCR Data'!$F$37</c:f>
              <c:strCache>
                <c:ptCount val="1"/>
                <c:pt idx="0">
                  <c:v>SNSPPU</c:v>
                </c:pt>
              </c:strCache>
            </c:strRef>
          </c:tx>
          <c:spPr>
            <a:solidFill>
              <a:schemeClr val="accent5"/>
            </a:solidFill>
            <a:ln>
              <a:noFill/>
            </a:ln>
            <a:effectLst/>
          </c:spPr>
          <c:invertIfNegative val="0"/>
          <c:cat>
            <c:strRef>
              <c:f>'[1]NCR Data'!$A$38:$A$43</c:f>
              <c:strCache>
                <c:ptCount val="6"/>
                <c:pt idx="0">
                  <c:v>&lt;2 wks</c:v>
                </c:pt>
                <c:pt idx="1">
                  <c:v>2wks - 1 mo</c:v>
                </c:pt>
                <c:pt idx="2">
                  <c:v>1-3 mo</c:v>
                </c:pt>
                <c:pt idx="3">
                  <c:v>3-6 mo</c:v>
                </c:pt>
                <c:pt idx="4">
                  <c:v>6-12 mo</c:v>
                </c:pt>
                <c:pt idx="5">
                  <c:v>&gt;12 mo</c:v>
                </c:pt>
              </c:strCache>
            </c:strRef>
          </c:cat>
          <c:val>
            <c:numRef>
              <c:f>'[1]NCR Data'!$F$38:$F$43</c:f>
              <c:numCache>
                <c:formatCode>General</c:formatCode>
                <c:ptCount val="6"/>
                <c:pt idx="0">
                  <c:v>1</c:v>
                </c:pt>
                <c:pt idx="1">
                  <c:v>1</c:v>
                </c:pt>
                <c:pt idx="2">
                  <c:v>1</c:v>
                </c:pt>
                <c:pt idx="3">
                  <c:v>2</c:v>
                </c:pt>
              </c:numCache>
            </c:numRef>
          </c:val>
          <c:extLst>
            <c:ext xmlns:c16="http://schemas.microsoft.com/office/drawing/2014/chart" uri="{C3380CC4-5D6E-409C-BE32-E72D297353CC}">
              <c16:uniqueId val="{00000004-0DCE-48FA-8A6B-F2864B893517}"/>
            </c:ext>
          </c:extLst>
        </c:ser>
        <c:dLbls>
          <c:showLegendKey val="0"/>
          <c:showVal val="0"/>
          <c:showCatName val="0"/>
          <c:showSerName val="0"/>
          <c:showPercent val="0"/>
          <c:showBubbleSize val="0"/>
        </c:dLbls>
        <c:gapWidth val="150"/>
        <c:overlap val="100"/>
        <c:axId val="996376512"/>
        <c:axId val="761862544"/>
      </c:barChart>
      <c:catAx>
        <c:axId val="9963765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61862544"/>
        <c:crosses val="autoZero"/>
        <c:auto val="1"/>
        <c:lblAlgn val="ctr"/>
        <c:lblOffset val="100"/>
        <c:noMultiLvlLbl val="0"/>
      </c:catAx>
      <c:valAx>
        <c:axId val="76186254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9637651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NCR Closure by Age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'QualReview Mtg  Data 09May25'!$C$52</c:f>
              <c:strCache>
                <c:ptCount val="1"/>
                <c:pt idx="0">
                  <c:v>AUPCAV</c:v>
                </c:pt>
              </c:strCache>
            </c:strRef>
          </c:tx>
          <c:spPr>
            <a:solidFill>
              <a:schemeClr val="accent1"/>
            </a:solidFill>
            <a:ln>
              <a:noFill/>
            </a:ln>
            <a:effectLst/>
          </c:spPr>
          <c:invertIfNegative val="0"/>
          <c:cat>
            <c:strRef>
              <c:f>'QualReview Mtg  Data 09May25'!$B$53:$B$58</c:f>
              <c:strCache>
                <c:ptCount val="6"/>
                <c:pt idx="0">
                  <c:v>&lt;2 wks</c:v>
                </c:pt>
                <c:pt idx="1">
                  <c:v>2wks - 1 mo</c:v>
                </c:pt>
                <c:pt idx="2">
                  <c:v>1-3 mo</c:v>
                </c:pt>
                <c:pt idx="3">
                  <c:v>3-6 mo</c:v>
                </c:pt>
                <c:pt idx="4">
                  <c:v>6-12 mo</c:v>
                </c:pt>
                <c:pt idx="5">
                  <c:v>&gt;12 mo</c:v>
                </c:pt>
              </c:strCache>
            </c:strRef>
          </c:cat>
          <c:val>
            <c:numRef>
              <c:f>'QualReview Mtg  Data 09May25'!$C$53:$C$58</c:f>
              <c:numCache>
                <c:formatCode>General</c:formatCode>
                <c:ptCount val="6"/>
              </c:numCache>
            </c:numRef>
          </c:val>
          <c:extLst>
            <c:ext xmlns:c16="http://schemas.microsoft.com/office/drawing/2014/chart" uri="{C3380CC4-5D6E-409C-BE32-E72D297353CC}">
              <c16:uniqueId val="{00000000-C319-4531-A241-AC55514B3EF4}"/>
            </c:ext>
          </c:extLst>
        </c:ser>
        <c:ser>
          <c:idx val="1"/>
          <c:order val="1"/>
          <c:tx>
            <c:strRef>
              <c:f>'QualReview Mtg  Data 09May25'!$D$52</c:f>
              <c:strCache>
                <c:ptCount val="1"/>
                <c:pt idx="0">
                  <c:v>AUPPS</c:v>
                </c:pt>
              </c:strCache>
            </c:strRef>
          </c:tx>
          <c:spPr>
            <a:solidFill>
              <a:schemeClr val="accent2"/>
            </a:solidFill>
            <a:ln>
              <a:noFill/>
            </a:ln>
            <a:effectLst/>
          </c:spPr>
          <c:invertIfNegative val="0"/>
          <c:cat>
            <c:strRef>
              <c:f>'QualReview Mtg  Data 09May25'!$B$53:$B$58</c:f>
              <c:strCache>
                <c:ptCount val="6"/>
                <c:pt idx="0">
                  <c:v>&lt;2 wks</c:v>
                </c:pt>
                <c:pt idx="1">
                  <c:v>2wks - 1 mo</c:v>
                </c:pt>
                <c:pt idx="2">
                  <c:v>1-3 mo</c:v>
                </c:pt>
                <c:pt idx="3">
                  <c:v>3-6 mo</c:v>
                </c:pt>
                <c:pt idx="4">
                  <c:v>6-12 mo</c:v>
                </c:pt>
                <c:pt idx="5">
                  <c:v>&gt;12 mo</c:v>
                </c:pt>
              </c:strCache>
            </c:strRef>
          </c:cat>
          <c:val>
            <c:numRef>
              <c:f>'QualReview Mtg  Data 09May25'!$D$53:$D$58</c:f>
              <c:numCache>
                <c:formatCode>General</c:formatCode>
                <c:ptCount val="6"/>
              </c:numCache>
            </c:numRef>
          </c:val>
          <c:extLst>
            <c:ext xmlns:c16="http://schemas.microsoft.com/office/drawing/2014/chart" uri="{C3380CC4-5D6E-409C-BE32-E72D297353CC}">
              <c16:uniqueId val="{00000001-C319-4531-A241-AC55514B3EF4}"/>
            </c:ext>
          </c:extLst>
        </c:ser>
        <c:ser>
          <c:idx val="2"/>
          <c:order val="2"/>
          <c:tx>
            <c:strRef>
              <c:f>'QualReview Mtg  Data 09May25'!$E$52</c:f>
              <c:strCache>
                <c:ptCount val="1"/>
                <c:pt idx="0">
                  <c:v>C100R</c:v>
                </c:pt>
              </c:strCache>
            </c:strRef>
          </c:tx>
          <c:spPr>
            <a:solidFill>
              <a:schemeClr val="accent3"/>
            </a:solidFill>
            <a:ln>
              <a:noFill/>
            </a:ln>
            <a:effectLst/>
          </c:spPr>
          <c:invertIfNegative val="0"/>
          <c:cat>
            <c:strRef>
              <c:f>'QualReview Mtg  Data 09May25'!$B$53:$B$58</c:f>
              <c:strCache>
                <c:ptCount val="6"/>
                <c:pt idx="0">
                  <c:v>&lt;2 wks</c:v>
                </c:pt>
                <c:pt idx="1">
                  <c:v>2wks - 1 mo</c:v>
                </c:pt>
                <c:pt idx="2">
                  <c:v>1-3 mo</c:v>
                </c:pt>
                <c:pt idx="3">
                  <c:v>3-6 mo</c:v>
                </c:pt>
                <c:pt idx="4">
                  <c:v>6-12 mo</c:v>
                </c:pt>
                <c:pt idx="5">
                  <c:v>&gt;12 mo</c:v>
                </c:pt>
              </c:strCache>
            </c:strRef>
          </c:cat>
          <c:val>
            <c:numRef>
              <c:f>'QualReview Mtg  Data 09May25'!$E$53:$E$58</c:f>
              <c:numCache>
                <c:formatCode>General</c:formatCode>
                <c:ptCount val="6"/>
              </c:numCache>
            </c:numRef>
          </c:val>
          <c:extLst>
            <c:ext xmlns:c16="http://schemas.microsoft.com/office/drawing/2014/chart" uri="{C3380CC4-5D6E-409C-BE32-E72D297353CC}">
              <c16:uniqueId val="{00000002-C319-4531-A241-AC55514B3EF4}"/>
            </c:ext>
          </c:extLst>
        </c:ser>
        <c:ser>
          <c:idx val="3"/>
          <c:order val="3"/>
          <c:tx>
            <c:strRef>
              <c:f>'QualReview Mtg  Data 09May25'!$F$52</c:f>
              <c:strCache>
                <c:ptCount val="1"/>
                <c:pt idx="0">
                  <c:v>ER5C</c:v>
                </c:pt>
              </c:strCache>
            </c:strRef>
          </c:tx>
          <c:spPr>
            <a:solidFill>
              <a:schemeClr val="accent4"/>
            </a:solidFill>
            <a:ln>
              <a:noFill/>
            </a:ln>
            <a:effectLst/>
          </c:spPr>
          <c:invertIfNegative val="0"/>
          <c:cat>
            <c:strRef>
              <c:f>'QualReview Mtg  Data 09May25'!$B$53:$B$58</c:f>
              <c:strCache>
                <c:ptCount val="6"/>
                <c:pt idx="0">
                  <c:v>&lt;2 wks</c:v>
                </c:pt>
                <c:pt idx="1">
                  <c:v>2wks - 1 mo</c:v>
                </c:pt>
                <c:pt idx="2">
                  <c:v>1-3 mo</c:v>
                </c:pt>
                <c:pt idx="3">
                  <c:v>3-6 mo</c:v>
                </c:pt>
                <c:pt idx="4">
                  <c:v>6-12 mo</c:v>
                </c:pt>
                <c:pt idx="5">
                  <c:v>&gt;12 mo</c:v>
                </c:pt>
              </c:strCache>
            </c:strRef>
          </c:cat>
          <c:val>
            <c:numRef>
              <c:f>'QualReview Mtg  Data 09May25'!$F$53:$F$58</c:f>
              <c:numCache>
                <c:formatCode>General</c:formatCode>
                <c:ptCount val="6"/>
              </c:numCache>
            </c:numRef>
          </c:val>
          <c:extLst>
            <c:ext xmlns:c16="http://schemas.microsoft.com/office/drawing/2014/chart" uri="{C3380CC4-5D6E-409C-BE32-E72D297353CC}">
              <c16:uniqueId val="{00000003-C319-4531-A241-AC55514B3EF4}"/>
            </c:ext>
          </c:extLst>
        </c:ser>
        <c:ser>
          <c:idx val="4"/>
          <c:order val="4"/>
          <c:tx>
            <c:strRef>
              <c:f>'QualReview Mtg  Data 09May25'!$G$52</c:f>
              <c:strCache>
                <c:ptCount val="1"/>
                <c:pt idx="0">
                  <c:v>L2HE</c:v>
                </c:pt>
              </c:strCache>
            </c:strRef>
          </c:tx>
          <c:spPr>
            <a:solidFill>
              <a:schemeClr val="accent5"/>
            </a:solidFill>
            <a:ln>
              <a:noFill/>
            </a:ln>
            <a:effectLst/>
          </c:spPr>
          <c:invertIfNegative val="0"/>
          <c:cat>
            <c:strRef>
              <c:f>'QualReview Mtg  Data 09May25'!$B$53:$B$58</c:f>
              <c:strCache>
                <c:ptCount val="6"/>
                <c:pt idx="0">
                  <c:v>&lt;2 wks</c:v>
                </c:pt>
                <c:pt idx="1">
                  <c:v>2wks - 1 mo</c:v>
                </c:pt>
                <c:pt idx="2">
                  <c:v>1-3 mo</c:v>
                </c:pt>
                <c:pt idx="3">
                  <c:v>3-6 mo</c:v>
                </c:pt>
                <c:pt idx="4">
                  <c:v>6-12 mo</c:v>
                </c:pt>
                <c:pt idx="5">
                  <c:v>&gt;12 mo</c:v>
                </c:pt>
              </c:strCache>
            </c:strRef>
          </c:cat>
          <c:val>
            <c:numRef>
              <c:f>'QualReview Mtg  Data 09May25'!$G$53:$G$58</c:f>
              <c:numCache>
                <c:formatCode>General</c:formatCode>
                <c:ptCount val="6"/>
              </c:numCache>
            </c:numRef>
          </c:val>
          <c:extLst>
            <c:ext xmlns:c16="http://schemas.microsoft.com/office/drawing/2014/chart" uri="{C3380CC4-5D6E-409C-BE32-E72D297353CC}">
              <c16:uniqueId val="{00000004-C319-4531-A241-AC55514B3EF4}"/>
            </c:ext>
          </c:extLst>
        </c:ser>
        <c:ser>
          <c:idx val="5"/>
          <c:order val="5"/>
          <c:tx>
            <c:strRef>
              <c:f>'QualReview Mtg  Data 09May25'!$H$52</c:f>
              <c:strCache>
                <c:ptCount val="1"/>
                <c:pt idx="0">
                  <c:v>SNSPPU</c:v>
                </c:pt>
              </c:strCache>
            </c:strRef>
          </c:tx>
          <c:spPr>
            <a:solidFill>
              <a:schemeClr val="accent6"/>
            </a:solidFill>
            <a:ln>
              <a:noFill/>
            </a:ln>
            <a:effectLst/>
          </c:spPr>
          <c:invertIfNegative val="0"/>
          <c:cat>
            <c:strRef>
              <c:f>'QualReview Mtg  Data 09May25'!$B$53:$B$58</c:f>
              <c:strCache>
                <c:ptCount val="6"/>
                <c:pt idx="0">
                  <c:v>&lt;2 wks</c:v>
                </c:pt>
                <c:pt idx="1">
                  <c:v>2wks - 1 mo</c:v>
                </c:pt>
                <c:pt idx="2">
                  <c:v>1-3 mo</c:v>
                </c:pt>
                <c:pt idx="3">
                  <c:v>3-6 mo</c:v>
                </c:pt>
                <c:pt idx="4">
                  <c:v>6-12 mo</c:v>
                </c:pt>
                <c:pt idx="5">
                  <c:v>&gt;12 mo</c:v>
                </c:pt>
              </c:strCache>
            </c:strRef>
          </c:cat>
          <c:val>
            <c:numRef>
              <c:f>'QualReview Mtg  Data 09May25'!$H$53:$H$58</c:f>
              <c:numCache>
                <c:formatCode>General</c:formatCode>
                <c:ptCount val="6"/>
              </c:numCache>
            </c:numRef>
          </c:val>
          <c:extLst>
            <c:ext xmlns:c16="http://schemas.microsoft.com/office/drawing/2014/chart" uri="{C3380CC4-5D6E-409C-BE32-E72D297353CC}">
              <c16:uniqueId val="{00000005-C319-4531-A241-AC55514B3EF4}"/>
            </c:ext>
          </c:extLst>
        </c:ser>
        <c:ser>
          <c:idx val="6"/>
          <c:order val="6"/>
          <c:tx>
            <c:strRef>
              <c:f>'QualReview Mtg  Data 09May25'!$I$52</c:f>
              <c:strCache>
                <c:ptCount val="1"/>
                <c:pt idx="0">
                  <c:v>EIC197</c:v>
                </c:pt>
              </c:strCache>
            </c:strRef>
          </c:tx>
          <c:spPr>
            <a:solidFill>
              <a:schemeClr val="accent1">
                <a:lumMod val="60000"/>
              </a:schemeClr>
            </a:solidFill>
            <a:ln>
              <a:noFill/>
            </a:ln>
            <a:effectLst/>
          </c:spPr>
          <c:invertIfNegative val="0"/>
          <c:cat>
            <c:strRef>
              <c:f>'QualReview Mtg  Data 09May25'!$B$53:$B$58</c:f>
              <c:strCache>
                <c:ptCount val="6"/>
                <c:pt idx="0">
                  <c:v>&lt;2 wks</c:v>
                </c:pt>
                <c:pt idx="1">
                  <c:v>2wks - 1 mo</c:v>
                </c:pt>
                <c:pt idx="2">
                  <c:v>1-3 mo</c:v>
                </c:pt>
                <c:pt idx="3">
                  <c:v>3-6 mo</c:v>
                </c:pt>
                <c:pt idx="4">
                  <c:v>6-12 mo</c:v>
                </c:pt>
                <c:pt idx="5">
                  <c:v>&gt;12 mo</c:v>
                </c:pt>
              </c:strCache>
            </c:strRef>
          </c:cat>
          <c:val>
            <c:numRef>
              <c:f>'QualReview Mtg  Data 09May25'!$I$53:$I$58</c:f>
              <c:numCache>
                <c:formatCode>General</c:formatCode>
                <c:ptCount val="6"/>
              </c:numCache>
            </c:numRef>
          </c:val>
          <c:extLst>
            <c:ext xmlns:c16="http://schemas.microsoft.com/office/drawing/2014/chart" uri="{C3380CC4-5D6E-409C-BE32-E72D297353CC}">
              <c16:uniqueId val="{00000006-C319-4531-A241-AC55514B3EF4}"/>
            </c:ext>
          </c:extLst>
        </c:ser>
        <c:ser>
          <c:idx val="7"/>
          <c:order val="7"/>
          <c:tx>
            <c:strRef>
              <c:f>'QualReview Mtg  Data 09May25'!$J$52</c:f>
              <c:strCache>
                <c:ptCount val="1"/>
                <c:pt idx="0">
                  <c:v>EIC591SC</c:v>
                </c:pt>
              </c:strCache>
            </c:strRef>
          </c:tx>
          <c:spPr>
            <a:solidFill>
              <a:schemeClr val="accent2">
                <a:lumMod val="60000"/>
              </a:schemeClr>
            </a:solidFill>
            <a:ln>
              <a:noFill/>
            </a:ln>
            <a:effectLst/>
          </c:spPr>
          <c:invertIfNegative val="0"/>
          <c:cat>
            <c:strRef>
              <c:f>'QualReview Mtg  Data 09May25'!$B$53:$B$58</c:f>
              <c:strCache>
                <c:ptCount val="6"/>
                <c:pt idx="0">
                  <c:v>&lt;2 wks</c:v>
                </c:pt>
                <c:pt idx="1">
                  <c:v>2wks - 1 mo</c:v>
                </c:pt>
                <c:pt idx="2">
                  <c:v>1-3 mo</c:v>
                </c:pt>
                <c:pt idx="3">
                  <c:v>3-6 mo</c:v>
                </c:pt>
                <c:pt idx="4">
                  <c:v>6-12 mo</c:v>
                </c:pt>
                <c:pt idx="5">
                  <c:v>&gt;12 mo</c:v>
                </c:pt>
              </c:strCache>
            </c:strRef>
          </c:cat>
          <c:val>
            <c:numRef>
              <c:f>'QualReview Mtg  Data 09May25'!$J$53:$J$58</c:f>
              <c:numCache>
                <c:formatCode>General</c:formatCode>
                <c:ptCount val="6"/>
              </c:numCache>
            </c:numRef>
          </c:val>
          <c:extLst>
            <c:ext xmlns:c16="http://schemas.microsoft.com/office/drawing/2014/chart" uri="{C3380CC4-5D6E-409C-BE32-E72D297353CC}">
              <c16:uniqueId val="{00000007-C319-4531-A241-AC55514B3EF4}"/>
            </c:ext>
          </c:extLst>
        </c:ser>
        <c:dLbls>
          <c:showLegendKey val="0"/>
          <c:showVal val="0"/>
          <c:showCatName val="0"/>
          <c:showSerName val="0"/>
          <c:showPercent val="0"/>
          <c:showBubbleSize val="0"/>
        </c:dLbls>
        <c:gapWidth val="150"/>
        <c:overlap val="100"/>
        <c:axId val="729526432"/>
        <c:axId val="347795584"/>
      </c:barChart>
      <c:lineChart>
        <c:grouping val="standard"/>
        <c:varyColors val="0"/>
        <c:ser>
          <c:idx val="8"/>
          <c:order val="8"/>
          <c:tx>
            <c:strRef>
              <c:f>'QualReview Mtg  Data 09May25'!$K$52</c:f>
              <c:strCache>
                <c:ptCount val="1"/>
                <c:pt idx="0">
                  <c:v>TOTAL</c:v>
                </c:pt>
              </c:strCache>
            </c:strRef>
          </c:tx>
          <c:spPr>
            <a:ln w="28575" cap="rnd">
              <a:no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'QualReview Mtg  Data 09May25'!$B$53:$B$58</c:f>
              <c:strCache>
                <c:ptCount val="6"/>
                <c:pt idx="0">
                  <c:v>&lt;2 wks</c:v>
                </c:pt>
                <c:pt idx="1">
                  <c:v>2wks - 1 mo</c:v>
                </c:pt>
                <c:pt idx="2">
                  <c:v>1-3 mo</c:v>
                </c:pt>
                <c:pt idx="3">
                  <c:v>3-6 mo</c:v>
                </c:pt>
                <c:pt idx="4">
                  <c:v>6-12 mo</c:v>
                </c:pt>
                <c:pt idx="5">
                  <c:v>&gt;12 mo</c:v>
                </c:pt>
              </c:strCache>
            </c:strRef>
          </c:cat>
          <c:val>
            <c:numRef>
              <c:f>'QualReview Mtg  Data 09May25'!$K$53:$K$58</c:f>
              <c:numCache>
                <c:formatCode>General</c:formatCode>
                <c:ptCount val="6"/>
                <c:pt idx="0">
                  <c:v>0</c:v>
                </c:pt>
                <c:pt idx="1">
                  <c:v>0</c:v>
                </c:pt>
                <c:pt idx="2">
                  <c:v>0</c:v>
                </c:pt>
                <c:pt idx="3">
                  <c:v>0</c:v>
                </c:pt>
                <c:pt idx="4">
                  <c:v>0</c:v>
                </c:pt>
                <c:pt idx="5">
                  <c:v>0</c:v>
                </c:pt>
              </c:numCache>
            </c:numRef>
          </c:val>
          <c:smooth val="0"/>
          <c:extLst>
            <c:ext xmlns:c16="http://schemas.microsoft.com/office/drawing/2014/chart" uri="{C3380CC4-5D6E-409C-BE32-E72D297353CC}">
              <c16:uniqueId val="{00000008-C319-4531-A241-AC55514B3EF4}"/>
            </c:ext>
          </c:extLst>
        </c:ser>
        <c:dLbls>
          <c:showLegendKey val="0"/>
          <c:showVal val="0"/>
          <c:showCatName val="0"/>
          <c:showSerName val="0"/>
          <c:showPercent val="0"/>
          <c:showBubbleSize val="0"/>
        </c:dLbls>
        <c:marker val="1"/>
        <c:smooth val="0"/>
        <c:axId val="729526432"/>
        <c:axId val="347795584"/>
      </c:lineChart>
      <c:catAx>
        <c:axId val="7295264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47795584"/>
        <c:crosses val="autoZero"/>
        <c:auto val="1"/>
        <c:lblAlgn val="ctr"/>
        <c:lblOffset val="100"/>
        <c:noMultiLvlLbl val="0"/>
      </c:catAx>
      <c:valAx>
        <c:axId val="3477955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2952643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n-US" sz="1800" b="1"/>
              <a:t>SRF Open NCRs Age</a:t>
            </a:r>
          </a:p>
          <a:p>
            <a:pPr>
              <a:defRPr sz="1800" b="1"/>
            </a:pPr>
            <a:r>
              <a:rPr lang="en-US" sz="1800" b="1"/>
              <a:t>01 Jun 2023</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'Monthly Data'!$A$4</c:f>
              <c:strCache>
                <c:ptCount val="1"/>
                <c:pt idx="0">
                  <c:v>AUP(PS)</c:v>
                </c:pt>
              </c:strCache>
            </c:strRef>
          </c:tx>
          <c:spPr>
            <a:solidFill>
              <a:schemeClr val="accent1"/>
            </a:solidFill>
            <a:ln>
              <a:noFill/>
            </a:ln>
            <a:effectLst/>
          </c:spPr>
          <c:invertIfNegative val="0"/>
          <c:cat>
            <c:strRef>
              <c:f>'Monthly Data'!$B$3:$G$3</c:f>
              <c:strCache>
                <c:ptCount val="6"/>
                <c:pt idx="0">
                  <c:v>&lt;1/2mo</c:v>
                </c:pt>
                <c:pt idx="1">
                  <c:v>1/2-1mo</c:v>
                </c:pt>
                <c:pt idx="2">
                  <c:v>1-3mo</c:v>
                </c:pt>
                <c:pt idx="3">
                  <c:v>3-6mo</c:v>
                </c:pt>
                <c:pt idx="4">
                  <c:v>6-12mo</c:v>
                </c:pt>
                <c:pt idx="5">
                  <c:v>&gt;12mo</c:v>
                </c:pt>
              </c:strCache>
            </c:strRef>
          </c:cat>
          <c:val>
            <c:numRef>
              <c:f>'Monthly Data'!$B$4:$G$4</c:f>
              <c:numCache>
                <c:formatCode>General</c:formatCode>
                <c:ptCount val="6"/>
                <c:pt idx="2">
                  <c:v>2</c:v>
                </c:pt>
                <c:pt idx="3">
                  <c:v>1</c:v>
                </c:pt>
              </c:numCache>
            </c:numRef>
          </c:val>
          <c:extLst>
            <c:ext xmlns:c16="http://schemas.microsoft.com/office/drawing/2014/chart" uri="{C3380CC4-5D6E-409C-BE32-E72D297353CC}">
              <c16:uniqueId val="{00000000-59E6-4628-9892-C4E722122EC6}"/>
            </c:ext>
          </c:extLst>
        </c:ser>
        <c:ser>
          <c:idx val="1"/>
          <c:order val="1"/>
          <c:tx>
            <c:strRef>
              <c:f>'Monthly Data'!$A$5</c:f>
              <c:strCache>
                <c:ptCount val="1"/>
                <c:pt idx="0">
                  <c:v>C100R</c:v>
                </c:pt>
              </c:strCache>
            </c:strRef>
          </c:tx>
          <c:spPr>
            <a:solidFill>
              <a:schemeClr val="accent2"/>
            </a:solidFill>
            <a:ln>
              <a:noFill/>
            </a:ln>
            <a:effectLst/>
          </c:spPr>
          <c:invertIfNegative val="0"/>
          <c:cat>
            <c:strRef>
              <c:f>'Monthly Data'!$B$3:$G$3</c:f>
              <c:strCache>
                <c:ptCount val="6"/>
                <c:pt idx="0">
                  <c:v>&lt;1/2mo</c:v>
                </c:pt>
                <c:pt idx="1">
                  <c:v>1/2-1mo</c:v>
                </c:pt>
                <c:pt idx="2">
                  <c:v>1-3mo</c:v>
                </c:pt>
                <c:pt idx="3">
                  <c:v>3-6mo</c:v>
                </c:pt>
                <c:pt idx="4">
                  <c:v>6-12mo</c:v>
                </c:pt>
                <c:pt idx="5">
                  <c:v>&gt;12mo</c:v>
                </c:pt>
              </c:strCache>
            </c:strRef>
          </c:cat>
          <c:val>
            <c:numRef>
              <c:f>'Monthly Data'!$B$5:$G$5</c:f>
              <c:numCache>
                <c:formatCode>General</c:formatCode>
                <c:ptCount val="6"/>
                <c:pt idx="1">
                  <c:v>2</c:v>
                </c:pt>
                <c:pt idx="2">
                  <c:v>1</c:v>
                </c:pt>
              </c:numCache>
            </c:numRef>
          </c:val>
          <c:extLst>
            <c:ext xmlns:c16="http://schemas.microsoft.com/office/drawing/2014/chart" uri="{C3380CC4-5D6E-409C-BE32-E72D297353CC}">
              <c16:uniqueId val="{00000001-59E6-4628-9892-C4E722122EC6}"/>
            </c:ext>
          </c:extLst>
        </c:ser>
        <c:ser>
          <c:idx val="4"/>
          <c:order val="4"/>
          <c:tx>
            <c:strRef>
              <c:f>'Monthly Data'!$A$6</c:f>
              <c:strCache>
                <c:ptCount val="1"/>
                <c:pt idx="0">
                  <c:v>ER5C</c:v>
                </c:pt>
              </c:strCache>
            </c:strRef>
          </c:tx>
          <c:spPr>
            <a:solidFill>
              <a:schemeClr val="accent5"/>
            </a:solidFill>
            <a:ln>
              <a:noFill/>
            </a:ln>
            <a:effectLst/>
          </c:spPr>
          <c:invertIfNegative val="0"/>
          <c:cat>
            <c:strRef>
              <c:f>'Monthly Data'!$B$3:$G$3</c:f>
              <c:strCache>
                <c:ptCount val="6"/>
                <c:pt idx="0">
                  <c:v>&lt;1/2mo</c:v>
                </c:pt>
                <c:pt idx="1">
                  <c:v>1/2-1mo</c:v>
                </c:pt>
                <c:pt idx="2">
                  <c:v>1-3mo</c:v>
                </c:pt>
                <c:pt idx="3">
                  <c:v>3-6mo</c:v>
                </c:pt>
                <c:pt idx="4">
                  <c:v>6-12mo</c:v>
                </c:pt>
                <c:pt idx="5">
                  <c:v>&gt;12mo</c:v>
                </c:pt>
              </c:strCache>
            </c:strRef>
          </c:cat>
          <c:val>
            <c:numRef>
              <c:f>'Monthly Data'!$B$6:$G$6</c:f>
              <c:numCache>
                <c:formatCode>General</c:formatCode>
                <c:ptCount val="6"/>
                <c:pt idx="1">
                  <c:v>2</c:v>
                </c:pt>
                <c:pt idx="2">
                  <c:v>19</c:v>
                </c:pt>
                <c:pt idx="3">
                  <c:v>15</c:v>
                </c:pt>
                <c:pt idx="4">
                  <c:v>5</c:v>
                </c:pt>
                <c:pt idx="5">
                  <c:v>11</c:v>
                </c:pt>
              </c:numCache>
            </c:numRef>
          </c:val>
          <c:extLst xmlns:c15="http://schemas.microsoft.com/office/drawing/2012/chart">
            <c:ext xmlns:c16="http://schemas.microsoft.com/office/drawing/2014/chart" uri="{C3380CC4-5D6E-409C-BE32-E72D297353CC}">
              <c16:uniqueId val="{00000004-59E6-4628-9892-C4E722122EC6}"/>
            </c:ext>
          </c:extLst>
        </c:ser>
        <c:ser>
          <c:idx val="6"/>
          <c:order val="5"/>
          <c:tx>
            <c:strRef>
              <c:f>'Monthly Data'!$A$7</c:f>
              <c:strCache>
                <c:ptCount val="1"/>
                <c:pt idx="0">
                  <c:v>L2HE</c:v>
                </c:pt>
              </c:strCache>
            </c:strRef>
          </c:tx>
          <c:spPr>
            <a:solidFill>
              <a:schemeClr val="accent1">
                <a:lumMod val="60000"/>
              </a:schemeClr>
            </a:solidFill>
            <a:ln>
              <a:noFill/>
            </a:ln>
            <a:effectLst/>
          </c:spPr>
          <c:invertIfNegative val="0"/>
          <c:cat>
            <c:strRef>
              <c:f>'Monthly Data'!$B$3:$G$3</c:f>
              <c:strCache>
                <c:ptCount val="6"/>
                <c:pt idx="0">
                  <c:v>&lt;1/2mo</c:v>
                </c:pt>
                <c:pt idx="1">
                  <c:v>1/2-1mo</c:v>
                </c:pt>
                <c:pt idx="2">
                  <c:v>1-3mo</c:v>
                </c:pt>
                <c:pt idx="3">
                  <c:v>3-6mo</c:v>
                </c:pt>
                <c:pt idx="4">
                  <c:v>6-12mo</c:v>
                </c:pt>
                <c:pt idx="5">
                  <c:v>&gt;12mo</c:v>
                </c:pt>
              </c:strCache>
            </c:strRef>
          </c:cat>
          <c:val>
            <c:numRef>
              <c:f>'Monthly Data'!$B$7:$G$7</c:f>
              <c:numCache>
                <c:formatCode>General</c:formatCode>
                <c:ptCount val="6"/>
                <c:pt idx="0">
                  <c:v>7</c:v>
                </c:pt>
                <c:pt idx="1">
                  <c:v>0</c:v>
                </c:pt>
                <c:pt idx="2">
                  <c:v>10</c:v>
                </c:pt>
                <c:pt idx="3">
                  <c:v>8</c:v>
                </c:pt>
                <c:pt idx="4">
                  <c:v>10</c:v>
                </c:pt>
                <c:pt idx="5">
                  <c:v>6</c:v>
                </c:pt>
              </c:numCache>
            </c:numRef>
          </c:val>
          <c:extLst>
            <c:ext xmlns:c16="http://schemas.microsoft.com/office/drawing/2014/chart" uri="{C3380CC4-5D6E-409C-BE32-E72D297353CC}">
              <c16:uniqueId val="{00000006-59E6-4628-9892-C4E722122EC6}"/>
            </c:ext>
          </c:extLst>
        </c:ser>
        <c:ser>
          <c:idx val="7"/>
          <c:order val="6"/>
          <c:tx>
            <c:strRef>
              <c:f>'Monthly Data'!$A$8</c:f>
              <c:strCache>
                <c:ptCount val="1"/>
                <c:pt idx="0">
                  <c:v>NB3SN</c:v>
                </c:pt>
              </c:strCache>
            </c:strRef>
          </c:tx>
          <c:spPr>
            <a:solidFill>
              <a:schemeClr val="accent2">
                <a:lumMod val="60000"/>
              </a:schemeClr>
            </a:solidFill>
            <a:ln>
              <a:noFill/>
            </a:ln>
            <a:effectLst/>
          </c:spPr>
          <c:invertIfNegative val="0"/>
          <c:cat>
            <c:strRef>
              <c:f>'Monthly Data'!$B$3:$G$3</c:f>
              <c:strCache>
                <c:ptCount val="6"/>
                <c:pt idx="0">
                  <c:v>&lt;1/2mo</c:v>
                </c:pt>
                <c:pt idx="1">
                  <c:v>1/2-1mo</c:v>
                </c:pt>
                <c:pt idx="2">
                  <c:v>1-3mo</c:v>
                </c:pt>
                <c:pt idx="3">
                  <c:v>3-6mo</c:v>
                </c:pt>
                <c:pt idx="4">
                  <c:v>6-12mo</c:v>
                </c:pt>
                <c:pt idx="5">
                  <c:v>&gt;12mo</c:v>
                </c:pt>
              </c:strCache>
            </c:strRef>
          </c:cat>
          <c:val>
            <c:numRef>
              <c:f>'Monthly Data'!$B$8:$G$8</c:f>
              <c:numCache>
                <c:formatCode>General</c:formatCode>
                <c:ptCount val="6"/>
                <c:pt idx="3">
                  <c:v>6</c:v>
                </c:pt>
                <c:pt idx="4">
                  <c:v>1</c:v>
                </c:pt>
                <c:pt idx="5">
                  <c:v>1</c:v>
                </c:pt>
              </c:numCache>
            </c:numRef>
          </c:val>
          <c:extLst>
            <c:ext xmlns:c16="http://schemas.microsoft.com/office/drawing/2014/chart" uri="{C3380CC4-5D6E-409C-BE32-E72D297353CC}">
              <c16:uniqueId val="{00000001-45CA-4EC9-A5E0-5DCB0C112F6D}"/>
            </c:ext>
          </c:extLst>
        </c:ser>
        <c:ser>
          <c:idx val="9"/>
          <c:order val="7"/>
          <c:tx>
            <c:strRef>
              <c:f>'Monthly Data'!$A$9</c:f>
              <c:strCache>
                <c:ptCount val="1"/>
                <c:pt idx="0">
                  <c:v>SNSPPU</c:v>
                </c:pt>
              </c:strCache>
            </c:strRef>
          </c:tx>
          <c:spPr>
            <a:solidFill>
              <a:schemeClr val="accent4">
                <a:lumMod val="60000"/>
              </a:schemeClr>
            </a:solidFill>
            <a:ln>
              <a:noFill/>
            </a:ln>
            <a:effectLst/>
          </c:spPr>
          <c:invertIfNegative val="0"/>
          <c:cat>
            <c:strRef>
              <c:f>'Monthly Data'!$B$3:$G$3</c:f>
              <c:strCache>
                <c:ptCount val="6"/>
                <c:pt idx="0">
                  <c:v>&lt;1/2mo</c:v>
                </c:pt>
                <c:pt idx="1">
                  <c:v>1/2-1mo</c:v>
                </c:pt>
                <c:pt idx="2">
                  <c:v>1-3mo</c:v>
                </c:pt>
                <c:pt idx="3">
                  <c:v>3-6mo</c:v>
                </c:pt>
                <c:pt idx="4">
                  <c:v>6-12mo</c:v>
                </c:pt>
                <c:pt idx="5">
                  <c:v>&gt;12mo</c:v>
                </c:pt>
              </c:strCache>
            </c:strRef>
          </c:cat>
          <c:val>
            <c:numRef>
              <c:f>'Monthly Data'!$B$9:$G$9</c:f>
              <c:numCache>
                <c:formatCode>General</c:formatCode>
                <c:ptCount val="6"/>
                <c:pt idx="0">
                  <c:v>3</c:v>
                </c:pt>
                <c:pt idx="4">
                  <c:v>1</c:v>
                </c:pt>
              </c:numCache>
            </c:numRef>
          </c:val>
          <c:extLst>
            <c:ext xmlns:c16="http://schemas.microsoft.com/office/drawing/2014/chart" uri="{C3380CC4-5D6E-409C-BE32-E72D297353CC}">
              <c16:uniqueId val="{00000000-969A-4384-8864-BB36F64703C7}"/>
            </c:ext>
          </c:extLst>
        </c:ser>
        <c:ser>
          <c:idx val="5"/>
          <c:order val="8"/>
          <c:tx>
            <c:strRef>
              <c:f>'Monthly Data'!$A$10</c:f>
              <c:strCache>
                <c:ptCount val="1"/>
                <c:pt idx="0">
                  <c:v>Percentage</c:v>
                </c:pt>
              </c:strCache>
            </c:strRef>
          </c:tx>
          <c:spPr>
            <a:noFill/>
            <a:ln>
              <a:noFill/>
            </a:ln>
            <a:effectLst/>
          </c:spPr>
          <c:invertIfNegative val="0"/>
          <c:dLbls>
            <c:dLbl>
              <c:idx val="0"/>
              <c:layout>
                <c:manualLayout>
                  <c:x val="-3.0028808528089439E-4"/>
                  <c:y val="-3.89224661640953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4F1-4BCB-B709-C15420F68149}"/>
                </c:ext>
              </c:extLst>
            </c:dLbl>
            <c:dLbl>
              <c:idx val="1"/>
              <c:layout>
                <c:manualLayout>
                  <c:x val="-2.0648855843166231E-3"/>
                  <c:y val="-2.47500516980831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4F1-4BCB-B709-C15420F68149}"/>
                </c:ext>
              </c:extLst>
            </c:dLbl>
            <c:dLbl>
              <c:idx val="2"/>
              <c:layout>
                <c:manualLayout>
                  <c:x val="-1.768674810076893E-3"/>
                  <c:y val="-3.220641056231607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4F1-4BCB-B709-C15420F68149}"/>
                </c:ext>
              </c:extLst>
            </c:dLbl>
            <c:dLbl>
              <c:idx val="3"/>
              <c:layout>
                <c:manualLayout>
                  <c:x val="4.9727757637333453E-3"/>
                  <c:y val="-4.057863676131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4F1-4BCB-B709-C15420F68149}"/>
                </c:ext>
              </c:extLst>
            </c:dLbl>
            <c:dLbl>
              <c:idx val="4"/>
              <c:layout>
                <c:manualLayout>
                  <c:x val="-3.1412935553143834E-4"/>
                  <c:y val="-3.565659747077069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4F1-4BCB-B709-C15420F68149}"/>
                </c:ext>
              </c:extLst>
            </c:dLbl>
            <c:dLbl>
              <c:idx val="5"/>
              <c:layout>
                <c:manualLayout>
                  <c:x val="1.2755906001763243E-3"/>
                  <c:y val="-3.729393435023804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4F1-4BCB-B709-C15420F68149}"/>
                </c:ext>
              </c:extLst>
            </c:dLbl>
            <c:spPr>
              <a:noFill/>
              <a:ln>
                <a:noFill/>
              </a:ln>
              <a:effectLst/>
            </c:spPr>
            <c:txPr>
              <a:bodyPr rot="0" spcFirstLastPara="1" vertOverflow="ellipsis" vert="horz" wrap="square" lIns="38100" tIns="19050" rIns="38100" bIns="19050" anchor="ctr" anchorCtr="1">
                <a:spAutoFit/>
              </a:bodyPr>
              <a:lstStyle/>
              <a:p>
                <a:pPr>
                  <a:defRPr sz="2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'Monthly Data'!$B$3:$G$3</c:f>
              <c:strCache>
                <c:ptCount val="6"/>
                <c:pt idx="0">
                  <c:v>&lt;1/2mo</c:v>
                </c:pt>
                <c:pt idx="1">
                  <c:v>1/2-1mo</c:v>
                </c:pt>
                <c:pt idx="2">
                  <c:v>1-3mo</c:v>
                </c:pt>
                <c:pt idx="3">
                  <c:v>3-6mo</c:v>
                </c:pt>
                <c:pt idx="4">
                  <c:v>6-12mo</c:v>
                </c:pt>
                <c:pt idx="5">
                  <c:v>&gt;12mo</c:v>
                </c:pt>
              </c:strCache>
            </c:strRef>
          </c:cat>
          <c:val>
            <c:numRef>
              <c:f>'Monthly Data'!$B$10:$G$10</c:f>
              <c:numCache>
                <c:formatCode>0%</c:formatCode>
                <c:ptCount val="6"/>
                <c:pt idx="0">
                  <c:v>9.0090090090090086E-2</c:v>
                </c:pt>
                <c:pt idx="1">
                  <c:v>3.6036036036036036E-2</c:v>
                </c:pt>
                <c:pt idx="2">
                  <c:v>0.28828828828828829</c:v>
                </c:pt>
                <c:pt idx="3">
                  <c:v>0.27027027027027029</c:v>
                </c:pt>
                <c:pt idx="4">
                  <c:v>0.15315315315315314</c:v>
                </c:pt>
                <c:pt idx="5">
                  <c:v>0.16216216216216217</c:v>
                </c:pt>
              </c:numCache>
            </c:numRef>
          </c:val>
          <c:extLst>
            <c:ext xmlns:c16="http://schemas.microsoft.com/office/drawing/2014/chart" uri="{C3380CC4-5D6E-409C-BE32-E72D297353CC}">
              <c16:uniqueId val="{00000001-C132-4ABC-862D-9BA88725789F}"/>
            </c:ext>
          </c:extLst>
        </c:ser>
        <c:dLbls>
          <c:showLegendKey val="0"/>
          <c:showVal val="0"/>
          <c:showCatName val="0"/>
          <c:showSerName val="0"/>
          <c:showPercent val="0"/>
          <c:showBubbleSize val="0"/>
        </c:dLbls>
        <c:gapWidth val="150"/>
        <c:overlap val="100"/>
        <c:axId val="486365488"/>
        <c:axId val="486366472"/>
        <c:extLst>
          <c:ext xmlns:c15="http://schemas.microsoft.com/office/drawing/2012/chart" uri="{02D57815-91ED-43cb-92C2-25804820EDAC}">
            <c15:filteredBarSeries>
              <c15:ser>
                <c:idx val="2"/>
                <c:order val="2"/>
                <c:tx>
                  <c:strRef>
                    <c:extLst>
                      <c:ext uri="{02D57815-91ED-43cb-92C2-25804820EDAC}">
                        <c15:formulaRef>
                          <c15:sqref>Data!#REF!</c15:sqref>
                        </c15:formulaRef>
                      </c:ext>
                    </c:extLst>
                    <c:strCache>
                      <c:ptCount val="1"/>
                      <c:pt idx="0">
                        <c:v>#REF!</c:v>
                      </c:pt>
                    </c:strCache>
                  </c:strRef>
                </c:tx>
                <c:spPr>
                  <a:solidFill>
                    <a:schemeClr val="accent3"/>
                  </a:solidFill>
                  <a:ln>
                    <a:noFill/>
                  </a:ln>
                  <a:effectLst/>
                </c:spPr>
                <c:invertIfNegative val="0"/>
                <c:cat>
                  <c:strRef>
                    <c:extLst>
                      <c:ext uri="{02D57815-91ED-43cb-92C2-25804820EDAC}">
                        <c15:formulaRef>
                          <c15:sqref>'Monthly Data'!$B$3:$G$3</c15:sqref>
                        </c15:formulaRef>
                      </c:ext>
                    </c:extLst>
                    <c:strCache>
                      <c:ptCount val="6"/>
                      <c:pt idx="0">
                        <c:v>&lt;1/2mo</c:v>
                      </c:pt>
                      <c:pt idx="1">
                        <c:v>1/2-1mo</c:v>
                      </c:pt>
                      <c:pt idx="2">
                        <c:v>1-3mo</c:v>
                      </c:pt>
                      <c:pt idx="3">
                        <c:v>3-6mo</c:v>
                      </c:pt>
                      <c:pt idx="4">
                        <c:v>6-12mo</c:v>
                      </c:pt>
                      <c:pt idx="5">
                        <c:v>&gt;12mo</c:v>
                      </c:pt>
                    </c:strCache>
                  </c:strRef>
                </c:cat>
                <c:val>
                  <c:numRef>
                    <c:extLst>
                      <c:ext uri="{02D57815-91ED-43cb-92C2-25804820EDAC}">
                        <c15:formulaRef>
                          <c15:sqref>Data!#REF!</c15:sqref>
                        </c15:formulaRef>
                      </c:ext>
                    </c:extLst>
                    <c:numCache>
                      <c:formatCode>General</c:formatCode>
                      <c:ptCount val="1"/>
                      <c:pt idx="0">
                        <c:v>1</c:v>
                      </c:pt>
                    </c:numCache>
                  </c:numRef>
                </c:val>
                <c:extLst>
                  <c:ext xmlns:c16="http://schemas.microsoft.com/office/drawing/2014/chart" uri="{C3380CC4-5D6E-409C-BE32-E72D297353CC}">
                    <c16:uniqueId val="{00000002-59E6-4628-9892-C4E722122EC6}"/>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Data!#REF!</c15:sqref>
                        </c15:formulaRef>
                      </c:ext>
                    </c:extLst>
                    <c:strCache>
                      <c:ptCount val="1"/>
                      <c:pt idx="0">
                        <c:v>#REF!</c:v>
                      </c:pt>
                    </c:strCache>
                  </c:strRef>
                </c:tx>
                <c:spPr>
                  <a:solidFill>
                    <a:schemeClr val="accent4"/>
                  </a:solidFill>
                  <a:ln>
                    <a:noFill/>
                  </a:ln>
                  <a:effectLst/>
                </c:spPr>
                <c:invertIfNegative val="0"/>
                <c:cat>
                  <c:strRef>
                    <c:extLst xmlns:c15="http://schemas.microsoft.com/office/drawing/2012/chart">
                      <c:ext xmlns:c15="http://schemas.microsoft.com/office/drawing/2012/chart" uri="{02D57815-91ED-43cb-92C2-25804820EDAC}">
                        <c15:formulaRef>
                          <c15:sqref>'Monthly Data'!$B$3:$G$3</c15:sqref>
                        </c15:formulaRef>
                      </c:ext>
                    </c:extLst>
                    <c:strCache>
                      <c:ptCount val="6"/>
                      <c:pt idx="0">
                        <c:v>&lt;1/2mo</c:v>
                      </c:pt>
                      <c:pt idx="1">
                        <c:v>1/2-1mo</c:v>
                      </c:pt>
                      <c:pt idx="2">
                        <c:v>1-3mo</c:v>
                      </c:pt>
                      <c:pt idx="3">
                        <c:v>3-6mo</c:v>
                      </c:pt>
                      <c:pt idx="4">
                        <c:v>6-12mo</c:v>
                      </c:pt>
                      <c:pt idx="5">
                        <c:v>&gt;12mo</c:v>
                      </c:pt>
                    </c:strCache>
                  </c:strRef>
                </c:cat>
                <c:val>
                  <c:numRef>
                    <c:extLst xmlns:c15="http://schemas.microsoft.com/office/drawing/2012/chart">
                      <c:ext xmlns:c15="http://schemas.microsoft.com/office/drawing/2012/chart" uri="{02D57815-91ED-43cb-92C2-25804820EDAC}">
                        <c15:formulaRef>
                          <c15:sqref>Data!#REF!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3-59E6-4628-9892-C4E722122EC6}"/>
                  </c:ext>
                </c:extLst>
              </c15:ser>
            </c15:filteredBarSeries>
          </c:ext>
        </c:extLst>
      </c:barChart>
      <c:catAx>
        <c:axId val="486365488"/>
        <c:scaling>
          <c:orientation val="minMax"/>
        </c:scaling>
        <c:delete val="0"/>
        <c:axPos val="b"/>
        <c:title>
          <c:tx>
            <c:rich>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n-US" sz="1200" b="1"/>
                  <a:t>Percentage by Period</a:t>
                </a:r>
              </a:p>
            </c:rich>
          </c:tx>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crossAx val="486366472"/>
        <c:crosses val="autoZero"/>
        <c:auto val="1"/>
        <c:lblAlgn val="ctr"/>
        <c:lblOffset val="100"/>
        <c:noMultiLvlLbl val="0"/>
      </c:catAx>
      <c:valAx>
        <c:axId val="48636647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n-US" sz="1200" b="1"/>
                  <a:t>NCR Count</a:t>
                </a:r>
              </a:p>
            </c:rich>
          </c:tx>
          <c:overlay val="0"/>
          <c:spPr>
            <a:noFill/>
            <a:ln>
              <a:noFill/>
            </a:ln>
            <a:effectLst/>
          </c:spPr>
          <c:txPr>
            <a:bodyPr rot="-54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crossAx val="486365488"/>
        <c:crosses val="autoZero"/>
        <c:crossBetween val="between"/>
      </c:valAx>
      <c:spPr>
        <a:noFill/>
        <a:ln>
          <a:noFill/>
        </a:ln>
        <a:effectLst/>
      </c:spPr>
    </c:plotArea>
    <c:legend>
      <c:legendPos val="r"/>
      <c:layout>
        <c:manualLayout>
          <c:xMode val="edge"/>
          <c:yMode val="edge"/>
          <c:x val="0.88689043394648104"/>
          <c:y val="0.40010025263536891"/>
          <c:w val="0.10887971245427459"/>
          <c:h val="0.3727916964924838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userShapes r:id="rId3"/>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sz="1800" b="1"/>
              <a:t>SRF Open</a:t>
            </a:r>
            <a:r>
              <a:rPr lang="en-US" sz="1800" b="1" baseline="0"/>
              <a:t> NCRs Less than 6mo</a:t>
            </a:r>
          </a:p>
          <a:p>
            <a:pPr>
              <a:defRPr b="1"/>
            </a:pPr>
            <a:r>
              <a:rPr lang="en-US" sz="1800" b="1" baseline="0"/>
              <a:t>01 Jun 2023 </a:t>
            </a:r>
          </a:p>
        </c:rich>
      </c:tx>
      <c:layout>
        <c:manualLayout>
          <c:xMode val="edge"/>
          <c:yMode val="edge"/>
          <c:x val="0.33052205769231208"/>
          <c:y val="3.2278258924692375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659886237327636"/>
          <c:y val="0.14782441834402682"/>
          <c:w val="0.79222627889591946"/>
          <c:h val="0.6976805878836756"/>
        </c:manualLayout>
      </c:layout>
      <c:barChart>
        <c:barDir val="col"/>
        <c:grouping val="stacked"/>
        <c:varyColors val="0"/>
        <c:ser>
          <c:idx val="0"/>
          <c:order val="0"/>
          <c:tx>
            <c:strRef>
              <c:f>'Monthly Data'!$A$26</c:f>
              <c:strCache>
                <c:ptCount val="1"/>
                <c:pt idx="0">
                  <c:v>Count &lt;6mo</c:v>
                </c:pt>
              </c:strCache>
            </c:strRef>
          </c:tx>
          <c:spPr>
            <a:noFill/>
            <a:ln>
              <a:noFill/>
            </a:ln>
            <a:effectLst/>
          </c:spPr>
          <c:invertIfNegative val="0"/>
          <c:cat>
            <c:strRef>
              <c:f>'Monthly Data'!$B$25:$M$25</c:f>
              <c:strCache>
                <c:ptCount val="12"/>
                <c:pt idx="0">
                  <c:v>Jun</c:v>
                </c:pt>
                <c:pt idx="1">
                  <c:v>Jul</c:v>
                </c:pt>
                <c:pt idx="2">
                  <c:v>Aug</c:v>
                </c:pt>
                <c:pt idx="3">
                  <c:v>Sep</c:v>
                </c:pt>
                <c:pt idx="4">
                  <c:v>Oct</c:v>
                </c:pt>
                <c:pt idx="5">
                  <c:v>Nov</c:v>
                </c:pt>
                <c:pt idx="6">
                  <c:v>Dec</c:v>
                </c:pt>
                <c:pt idx="7">
                  <c:v>Jan</c:v>
                </c:pt>
                <c:pt idx="8">
                  <c:v>Feb</c:v>
                </c:pt>
                <c:pt idx="9">
                  <c:v>Mar</c:v>
                </c:pt>
                <c:pt idx="10">
                  <c:v>Apr</c:v>
                </c:pt>
                <c:pt idx="11">
                  <c:v>May</c:v>
                </c:pt>
              </c:strCache>
            </c:strRef>
          </c:cat>
          <c:val>
            <c:numRef>
              <c:f>'Monthly Data'!$B$26:$M$26</c:f>
              <c:numCache>
                <c:formatCode>General</c:formatCode>
                <c:ptCount val="12"/>
                <c:pt idx="0">
                  <c:v>64</c:v>
                </c:pt>
                <c:pt idx="1">
                  <c:v>65</c:v>
                </c:pt>
                <c:pt idx="2">
                  <c:v>91</c:v>
                </c:pt>
                <c:pt idx="3">
                  <c:v>83</c:v>
                </c:pt>
                <c:pt idx="4">
                  <c:v>82</c:v>
                </c:pt>
                <c:pt idx="5">
                  <c:v>73</c:v>
                </c:pt>
                <c:pt idx="6">
                  <c:v>57</c:v>
                </c:pt>
                <c:pt idx="8">
                  <c:v>68</c:v>
                </c:pt>
                <c:pt idx="9">
                  <c:v>56</c:v>
                </c:pt>
                <c:pt idx="10">
                  <c:v>58</c:v>
                </c:pt>
                <c:pt idx="11">
                  <c:v>76</c:v>
                </c:pt>
              </c:numCache>
            </c:numRef>
          </c:val>
          <c:extLst xmlns:c15="http://schemas.microsoft.com/office/drawing/2012/chart">
            <c:ext xmlns:c16="http://schemas.microsoft.com/office/drawing/2014/chart" uri="{C3380CC4-5D6E-409C-BE32-E72D297353CC}">
              <c16:uniqueId val="{00000001-1B37-48B3-B26F-93946D5F6F8B}"/>
            </c:ext>
          </c:extLst>
        </c:ser>
        <c:ser>
          <c:idx val="1"/>
          <c:order val="1"/>
          <c:tx>
            <c:strRef>
              <c:f>'Monthly Data'!$A$27</c:f>
              <c:strCache>
                <c:ptCount val="1"/>
                <c:pt idx="0">
                  <c:v>Count total</c:v>
                </c:pt>
              </c:strCache>
            </c:strRef>
          </c:tx>
          <c:spPr>
            <a:solidFill>
              <a:schemeClr val="accent2"/>
            </a:solidFill>
            <a:ln>
              <a:noFill/>
            </a:ln>
            <a:effectLst/>
          </c:spPr>
          <c:invertIfNegative val="0"/>
          <c:cat>
            <c:strRef>
              <c:f>'Monthly Data'!$B$25:$M$25</c:f>
              <c:strCache>
                <c:ptCount val="12"/>
                <c:pt idx="0">
                  <c:v>Jun</c:v>
                </c:pt>
                <c:pt idx="1">
                  <c:v>Jul</c:v>
                </c:pt>
                <c:pt idx="2">
                  <c:v>Aug</c:v>
                </c:pt>
                <c:pt idx="3">
                  <c:v>Sep</c:v>
                </c:pt>
                <c:pt idx="4">
                  <c:v>Oct</c:v>
                </c:pt>
                <c:pt idx="5">
                  <c:v>Nov</c:v>
                </c:pt>
                <c:pt idx="6">
                  <c:v>Dec</c:v>
                </c:pt>
                <c:pt idx="7">
                  <c:v>Jan</c:v>
                </c:pt>
                <c:pt idx="8">
                  <c:v>Feb</c:v>
                </c:pt>
                <c:pt idx="9">
                  <c:v>Mar</c:v>
                </c:pt>
                <c:pt idx="10">
                  <c:v>Apr</c:v>
                </c:pt>
                <c:pt idx="11">
                  <c:v>May</c:v>
                </c:pt>
              </c:strCache>
            </c:strRef>
          </c:cat>
          <c:val>
            <c:numRef>
              <c:f>'Monthly Data'!$B$27:$M$27</c:f>
              <c:numCache>
                <c:formatCode>General</c:formatCode>
                <c:ptCount val="12"/>
                <c:pt idx="0">
                  <c:v>104</c:v>
                </c:pt>
                <c:pt idx="1">
                  <c:v>100</c:v>
                </c:pt>
                <c:pt idx="2">
                  <c:v>124</c:v>
                </c:pt>
                <c:pt idx="3">
                  <c:v>122</c:v>
                </c:pt>
                <c:pt idx="4">
                  <c:v>126</c:v>
                </c:pt>
                <c:pt idx="5">
                  <c:v>138</c:v>
                </c:pt>
                <c:pt idx="6">
                  <c:v>122</c:v>
                </c:pt>
                <c:pt idx="8">
                  <c:v>132</c:v>
                </c:pt>
                <c:pt idx="9">
                  <c:v>104</c:v>
                </c:pt>
                <c:pt idx="10">
                  <c:v>90</c:v>
                </c:pt>
                <c:pt idx="11">
                  <c:v>111</c:v>
                </c:pt>
              </c:numCache>
            </c:numRef>
          </c:val>
          <c:extLst>
            <c:ext xmlns:c16="http://schemas.microsoft.com/office/drawing/2014/chart" uri="{C3380CC4-5D6E-409C-BE32-E72D297353CC}">
              <c16:uniqueId val="{00000000-BE48-46B3-89E7-E5D60FCC5775}"/>
            </c:ext>
          </c:extLst>
        </c:ser>
        <c:dLbls>
          <c:showLegendKey val="0"/>
          <c:showVal val="0"/>
          <c:showCatName val="0"/>
          <c:showSerName val="0"/>
          <c:showPercent val="0"/>
          <c:showBubbleSize val="0"/>
        </c:dLbls>
        <c:gapWidth val="150"/>
        <c:overlap val="100"/>
        <c:axId val="538852688"/>
        <c:axId val="538851048"/>
      </c:barChart>
      <c:lineChart>
        <c:grouping val="standard"/>
        <c:varyColors val="0"/>
        <c:ser>
          <c:idx val="2"/>
          <c:order val="2"/>
          <c:tx>
            <c:strRef>
              <c:f>'Monthly Data'!$A$28</c:f>
              <c:strCache>
                <c:ptCount val="1"/>
                <c:pt idx="0">
                  <c:v>Percent &lt;6mo</c:v>
                </c:pt>
              </c:strCache>
            </c:strRef>
          </c:tx>
          <c:spPr>
            <a:ln w="28575" cap="rnd">
              <a:solidFill>
                <a:schemeClr val="accent6"/>
              </a:solidFill>
              <a:round/>
            </a:ln>
            <a:effectLst/>
          </c:spPr>
          <c:marker>
            <c:symbol val="none"/>
          </c:marker>
          <c:cat>
            <c:strRef>
              <c:f>'Monthly Data'!$B$25:$M$25</c:f>
              <c:strCache>
                <c:ptCount val="12"/>
                <c:pt idx="0">
                  <c:v>Jun</c:v>
                </c:pt>
                <c:pt idx="1">
                  <c:v>Jul</c:v>
                </c:pt>
                <c:pt idx="2">
                  <c:v>Aug</c:v>
                </c:pt>
                <c:pt idx="3">
                  <c:v>Sep</c:v>
                </c:pt>
                <c:pt idx="4">
                  <c:v>Oct</c:v>
                </c:pt>
                <c:pt idx="5">
                  <c:v>Nov</c:v>
                </c:pt>
                <c:pt idx="6">
                  <c:v>Dec</c:v>
                </c:pt>
                <c:pt idx="7">
                  <c:v>Jan</c:v>
                </c:pt>
                <c:pt idx="8">
                  <c:v>Feb</c:v>
                </c:pt>
                <c:pt idx="9">
                  <c:v>Mar</c:v>
                </c:pt>
                <c:pt idx="10">
                  <c:v>Apr</c:v>
                </c:pt>
                <c:pt idx="11">
                  <c:v>May</c:v>
                </c:pt>
              </c:strCache>
            </c:strRef>
          </c:cat>
          <c:val>
            <c:numRef>
              <c:f>'Monthly Data'!$B$28:$M$28</c:f>
              <c:numCache>
                <c:formatCode>0%</c:formatCode>
                <c:ptCount val="12"/>
                <c:pt idx="0">
                  <c:v>0.61538461538461542</c:v>
                </c:pt>
                <c:pt idx="1">
                  <c:v>0.65</c:v>
                </c:pt>
                <c:pt idx="2">
                  <c:v>0.7338709677419355</c:v>
                </c:pt>
                <c:pt idx="3">
                  <c:v>0.68032786885245899</c:v>
                </c:pt>
                <c:pt idx="4">
                  <c:v>0.65079365079365081</c:v>
                </c:pt>
                <c:pt idx="5">
                  <c:v>0.52898550724637683</c:v>
                </c:pt>
                <c:pt idx="6">
                  <c:v>0.46721311475409838</c:v>
                </c:pt>
                <c:pt idx="8">
                  <c:v>0.51515151515151514</c:v>
                </c:pt>
                <c:pt idx="9">
                  <c:v>0.53846153846153844</c:v>
                </c:pt>
                <c:pt idx="10">
                  <c:v>0.64444444444444449</c:v>
                </c:pt>
                <c:pt idx="11">
                  <c:v>0.68468468468468469</c:v>
                </c:pt>
              </c:numCache>
            </c:numRef>
          </c:val>
          <c:smooth val="0"/>
          <c:extLst>
            <c:ext xmlns:c16="http://schemas.microsoft.com/office/drawing/2014/chart" uri="{C3380CC4-5D6E-409C-BE32-E72D297353CC}">
              <c16:uniqueId val="{00000001-BE48-46B3-89E7-E5D60FCC5775}"/>
            </c:ext>
          </c:extLst>
        </c:ser>
        <c:dLbls>
          <c:showLegendKey val="0"/>
          <c:showVal val="0"/>
          <c:showCatName val="0"/>
          <c:showSerName val="0"/>
          <c:showPercent val="0"/>
          <c:showBubbleSize val="0"/>
        </c:dLbls>
        <c:marker val="1"/>
        <c:smooth val="0"/>
        <c:axId val="538852688"/>
        <c:axId val="538851048"/>
      </c:lineChart>
      <c:catAx>
        <c:axId val="5388526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8851048"/>
        <c:crosses val="autoZero"/>
        <c:auto val="1"/>
        <c:lblAlgn val="ctr"/>
        <c:lblOffset val="100"/>
        <c:noMultiLvlLbl val="1"/>
      </c:catAx>
      <c:valAx>
        <c:axId val="538851048"/>
        <c:scaling>
          <c:orientation val="minMax"/>
          <c:max val="1"/>
          <c:min val="0.30000000000000004"/>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crossAx val="53885268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1200" b="1" i="0" u="none" strike="noStrike" kern="1200" baseline="0">
                <a:solidFill>
                  <a:schemeClr val="tx1">
                    <a:lumMod val="65000"/>
                    <a:lumOff val="35000"/>
                  </a:schemeClr>
                </a:solidFill>
                <a:latin typeface="+mn-lt"/>
                <a:ea typeface="+mn-ea"/>
                <a:cs typeface="+mn-cs"/>
              </a:defRPr>
            </a:pPr>
            <a:endParaRPr lang="en-US"/>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userShapes r:id="rId3"/>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NCR Dispositions by Project</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'QualReview Mtg  Data 09May25'!$B$34</c:f>
              <c:strCache>
                <c:ptCount val="1"/>
                <c:pt idx="0">
                  <c:v>AUPCAV</c:v>
                </c:pt>
              </c:strCache>
            </c:strRef>
          </c:tx>
          <c:spPr>
            <a:solidFill>
              <a:schemeClr val="accent1"/>
            </a:solidFill>
            <a:ln>
              <a:noFill/>
            </a:ln>
            <a:effectLst/>
          </c:spPr>
          <c:invertIfNegative val="0"/>
          <c:cat>
            <c:strRef>
              <c:extLst>
                <c:ext xmlns:c15="http://schemas.microsoft.com/office/drawing/2012/chart" uri="{02D57815-91ED-43cb-92C2-25804820EDAC}">
                  <c15:fullRef>
                    <c15:sqref>'QualReview Mtg  Data 09May25'!$A$35:$A$45</c15:sqref>
                  </c15:fullRef>
                </c:ext>
              </c:extLst>
              <c:f>'QualReview Mtg  Data 09May25'!$A$35:$A$38</c:f>
              <c:strCache>
                <c:ptCount val="4"/>
                <c:pt idx="0">
                  <c:v>UseAsIs</c:v>
                </c:pt>
                <c:pt idx="1">
                  <c:v>Conforming</c:v>
                </c:pt>
                <c:pt idx="2">
                  <c:v>Return to Vendor</c:v>
                </c:pt>
                <c:pt idx="3">
                  <c:v>Reject</c:v>
                </c:pt>
              </c:strCache>
            </c:strRef>
          </c:cat>
          <c:val>
            <c:numRef>
              <c:extLst>
                <c:ext xmlns:c15="http://schemas.microsoft.com/office/drawing/2012/chart" uri="{02D57815-91ED-43cb-92C2-25804820EDAC}">
                  <c15:fullRef>
                    <c15:sqref>'QualReview Mtg  Data 09May25'!$B$35:$B$45</c15:sqref>
                  </c15:fullRef>
                </c:ext>
              </c:extLst>
              <c:f>'QualReview Mtg  Data 09May25'!$B$35:$B$38</c:f>
              <c:numCache>
                <c:formatCode>General</c:formatCode>
                <c:ptCount val="4"/>
              </c:numCache>
            </c:numRef>
          </c:val>
          <c:extLst>
            <c:ext xmlns:c16="http://schemas.microsoft.com/office/drawing/2014/chart" uri="{C3380CC4-5D6E-409C-BE32-E72D297353CC}">
              <c16:uniqueId val="{00000000-209D-4344-B393-80B444276A0A}"/>
            </c:ext>
          </c:extLst>
        </c:ser>
        <c:ser>
          <c:idx val="1"/>
          <c:order val="1"/>
          <c:tx>
            <c:strRef>
              <c:f>'QualReview Mtg  Data 09May25'!$C$34</c:f>
              <c:strCache>
                <c:ptCount val="1"/>
                <c:pt idx="0">
                  <c:v>AUPPS</c:v>
                </c:pt>
              </c:strCache>
            </c:strRef>
          </c:tx>
          <c:spPr>
            <a:solidFill>
              <a:schemeClr val="accent2"/>
            </a:solidFill>
            <a:ln>
              <a:noFill/>
            </a:ln>
            <a:effectLst/>
          </c:spPr>
          <c:invertIfNegative val="0"/>
          <c:cat>
            <c:strRef>
              <c:extLst>
                <c:ext xmlns:c15="http://schemas.microsoft.com/office/drawing/2012/chart" uri="{02D57815-91ED-43cb-92C2-25804820EDAC}">
                  <c15:fullRef>
                    <c15:sqref>'QualReview Mtg  Data 09May25'!$A$35:$A$45</c15:sqref>
                  </c15:fullRef>
                </c:ext>
              </c:extLst>
              <c:f>'QualReview Mtg  Data 09May25'!$A$35:$A$38</c:f>
              <c:strCache>
                <c:ptCount val="4"/>
                <c:pt idx="0">
                  <c:v>UseAsIs</c:v>
                </c:pt>
                <c:pt idx="1">
                  <c:v>Conforming</c:v>
                </c:pt>
                <c:pt idx="2">
                  <c:v>Return to Vendor</c:v>
                </c:pt>
                <c:pt idx="3">
                  <c:v>Reject</c:v>
                </c:pt>
              </c:strCache>
            </c:strRef>
          </c:cat>
          <c:val>
            <c:numRef>
              <c:extLst>
                <c:ext xmlns:c15="http://schemas.microsoft.com/office/drawing/2012/chart" uri="{02D57815-91ED-43cb-92C2-25804820EDAC}">
                  <c15:fullRef>
                    <c15:sqref>'QualReview Mtg  Data 09May25'!$C$35:$C$45</c15:sqref>
                  </c15:fullRef>
                </c:ext>
              </c:extLst>
              <c:f>'QualReview Mtg  Data 09May25'!$C$35:$C$38</c:f>
              <c:numCache>
                <c:formatCode>General</c:formatCode>
                <c:ptCount val="4"/>
              </c:numCache>
            </c:numRef>
          </c:val>
          <c:extLst>
            <c:ext xmlns:c16="http://schemas.microsoft.com/office/drawing/2014/chart" uri="{C3380CC4-5D6E-409C-BE32-E72D297353CC}">
              <c16:uniqueId val="{00000001-209D-4344-B393-80B444276A0A}"/>
            </c:ext>
          </c:extLst>
        </c:ser>
        <c:ser>
          <c:idx val="2"/>
          <c:order val="2"/>
          <c:tx>
            <c:strRef>
              <c:f>'QualReview Mtg  Data 09May25'!$D$34</c:f>
              <c:strCache>
                <c:ptCount val="1"/>
                <c:pt idx="0">
                  <c:v>C100R</c:v>
                </c:pt>
              </c:strCache>
            </c:strRef>
          </c:tx>
          <c:spPr>
            <a:solidFill>
              <a:schemeClr val="accent3"/>
            </a:solidFill>
            <a:ln>
              <a:noFill/>
            </a:ln>
            <a:effectLst/>
          </c:spPr>
          <c:invertIfNegative val="0"/>
          <c:cat>
            <c:strRef>
              <c:extLst>
                <c:ext xmlns:c15="http://schemas.microsoft.com/office/drawing/2012/chart" uri="{02D57815-91ED-43cb-92C2-25804820EDAC}">
                  <c15:fullRef>
                    <c15:sqref>'QualReview Mtg  Data 09May25'!$A$35:$A$45</c15:sqref>
                  </c15:fullRef>
                </c:ext>
              </c:extLst>
              <c:f>'QualReview Mtg  Data 09May25'!$A$35:$A$38</c:f>
              <c:strCache>
                <c:ptCount val="4"/>
                <c:pt idx="0">
                  <c:v>UseAsIs</c:v>
                </c:pt>
                <c:pt idx="1">
                  <c:v>Conforming</c:v>
                </c:pt>
                <c:pt idx="2">
                  <c:v>Return to Vendor</c:v>
                </c:pt>
                <c:pt idx="3">
                  <c:v>Reject</c:v>
                </c:pt>
              </c:strCache>
            </c:strRef>
          </c:cat>
          <c:val>
            <c:numRef>
              <c:extLst>
                <c:ext xmlns:c15="http://schemas.microsoft.com/office/drawing/2012/chart" uri="{02D57815-91ED-43cb-92C2-25804820EDAC}">
                  <c15:fullRef>
                    <c15:sqref>'QualReview Mtg  Data 09May25'!$D$35:$D$45</c15:sqref>
                  </c15:fullRef>
                </c:ext>
              </c:extLst>
              <c:f>'QualReview Mtg  Data 09May25'!$D$35:$D$38</c:f>
              <c:numCache>
                <c:formatCode>General</c:formatCode>
                <c:ptCount val="4"/>
              </c:numCache>
            </c:numRef>
          </c:val>
          <c:extLst>
            <c:ext xmlns:c16="http://schemas.microsoft.com/office/drawing/2014/chart" uri="{C3380CC4-5D6E-409C-BE32-E72D297353CC}">
              <c16:uniqueId val="{00000002-209D-4344-B393-80B444276A0A}"/>
            </c:ext>
          </c:extLst>
        </c:ser>
        <c:ser>
          <c:idx val="3"/>
          <c:order val="3"/>
          <c:tx>
            <c:strRef>
              <c:f>'QualReview Mtg  Data 09May25'!$E$34</c:f>
              <c:strCache>
                <c:ptCount val="1"/>
                <c:pt idx="0">
                  <c:v>ER5C</c:v>
                </c:pt>
              </c:strCache>
            </c:strRef>
          </c:tx>
          <c:spPr>
            <a:solidFill>
              <a:schemeClr val="accent4"/>
            </a:solidFill>
            <a:ln>
              <a:noFill/>
            </a:ln>
            <a:effectLst/>
          </c:spPr>
          <c:invertIfNegative val="0"/>
          <c:cat>
            <c:strRef>
              <c:extLst>
                <c:ext xmlns:c15="http://schemas.microsoft.com/office/drawing/2012/chart" uri="{02D57815-91ED-43cb-92C2-25804820EDAC}">
                  <c15:fullRef>
                    <c15:sqref>'QualReview Mtg  Data 09May25'!$A$35:$A$45</c15:sqref>
                  </c15:fullRef>
                </c:ext>
              </c:extLst>
              <c:f>'QualReview Mtg  Data 09May25'!$A$35:$A$38</c:f>
              <c:strCache>
                <c:ptCount val="4"/>
                <c:pt idx="0">
                  <c:v>UseAsIs</c:v>
                </c:pt>
                <c:pt idx="1">
                  <c:v>Conforming</c:v>
                </c:pt>
                <c:pt idx="2">
                  <c:v>Return to Vendor</c:v>
                </c:pt>
                <c:pt idx="3">
                  <c:v>Reject</c:v>
                </c:pt>
              </c:strCache>
            </c:strRef>
          </c:cat>
          <c:val>
            <c:numRef>
              <c:extLst>
                <c:ext xmlns:c15="http://schemas.microsoft.com/office/drawing/2012/chart" uri="{02D57815-91ED-43cb-92C2-25804820EDAC}">
                  <c15:fullRef>
                    <c15:sqref>'QualReview Mtg  Data 09May25'!$E$35:$E$45</c15:sqref>
                  </c15:fullRef>
                </c:ext>
              </c:extLst>
              <c:f>'QualReview Mtg  Data 09May25'!$E$35:$E$38</c:f>
              <c:numCache>
                <c:formatCode>General</c:formatCode>
                <c:ptCount val="4"/>
              </c:numCache>
            </c:numRef>
          </c:val>
          <c:extLst>
            <c:ext xmlns:c16="http://schemas.microsoft.com/office/drawing/2014/chart" uri="{C3380CC4-5D6E-409C-BE32-E72D297353CC}">
              <c16:uniqueId val="{00000003-209D-4344-B393-80B444276A0A}"/>
            </c:ext>
          </c:extLst>
        </c:ser>
        <c:ser>
          <c:idx val="4"/>
          <c:order val="4"/>
          <c:tx>
            <c:strRef>
              <c:f>'QualReview Mtg  Data 09May25'!$F$34</c:f>
              <c:strCache>
                <c:ptCount val="1"/>
                <c:pt idx="0">
                  <c:v>L2HE</c:v>
                </c:pt>
              </c:strCache>
            </c:strRef>
          </c:tx>
          <c:spPr>
            <a:solidFill>
              <a:schemeClr val="accent5"/>
            </a:solidFill>
            <a:ln>
              <a:noFill/>
            </a:ln>
            <a:effectLst/>
          </c:spPr>
          <c:invertIfNegative val="0"/>
          <c:cat>
            <c:strRef>
              <c:extLst>
                <c:ext xmlns:c15="http://schemas.microsoft.com/office/drawing/2012/chart" uri="{02D57815-91ED-43cb-92C2-25804820EDAC}">
                  <c15:fullRef>
                    <c15:sqref>'QualReview Mtg  Data 09May25'!$A$35:$A$45</c15:sqref>
                  </c15:fullRef>
                </c:ext>
              </c:extLst>
              <c:f>'QualReview Mtg  Data 09May25'!$A$35:$A$38</c:f>
              <c:strCache>
                <c:ptCount val="4"/>
                <c:pt idx="0">
                  <c:v>UseAsIs</c:v>
                </c:pt>
                <c:pt idx="1">
                  <c:v>Conforming</c:v>
                </c:pt>
                <c:pt idx="2">
                  <c:v>Return to Vendor</c:v>
                </c:pt>
                <c:pt idx="3">
                  <c:v>Reject</c:v>
                </c:pt>
              </c:strCache>
            </c:strRef>
          </c:cat>
          <c:val>
            <c:numRef>
              <c:extLst>
                <c:ext xmlns:c15="http://schemas.microsoft.com/office/drawing/2012/chart" uri="{02D57815-91ED-43cb-92C2-25804820EDAC}">
                  <c15:fullRef>
                    <c15:sqref>'QualReview Mtg  Data 09May25'!$F$35:$F$45</c15:sqref>
                  </c15:fullRef>
                </c:ext>
              </c:extLst>
              <c:f>'QualReview Mtg  Data 09May25'!$F$35:$F$38</c:f>
              <c:numCache>
                <c:formatCode>General</c:formatCode>
                <c:ptCount val="4"/>
              </c:numCache>
            </c:numRef>
          </c:val>
          <c:extLst>
            <c:ext xmlns:c16="http://schemas.microsoft.com/office/drawing/2014/chart" uri="{C3380CC4-5D6E-409C-BE32-E72D297353CC}">
              <c16:uniqueId val="{00000004-209D-4344-B393-80B444276A0A}"/>
            </c:ext>
          </c:extLst>
        </c:ser>
        <c:ser>
          <c:idx val="5"/>
          <c:order val="5"/>
          <c:tx>
            <c:strRef>
              <c:f>'QualReview Mtg  Data 09May25'!$G$34</c:f>
              <c:strCache>
                <c:ptCount val="1"/>
                <c:pt idx="0">
                  <c:v>SNSPPU</c:v>
                </c:pt>
              </c:strCache>
            </c:strRef>
          </c:tx>
          <c:spPr>
            <a:solidFill>
              <a:schemeClr val="accent6"/>
            </a:solidFill>
            <a:ln>
              <a:noFill/>
            </a:ln>
            <a:effectLst/>
          </c:spPr>
          <c:invertIfNegative val="0"/>
          <c:cat>
            <c:strRef>
              <c:extLst>
                <c:ext xmlns:c15="http://schemas.microsoft.com/office/drawing/2012/chart" uri="{02D57815-91ED-43cb-92C2-25804820EDAC}">
                  <c15:fullRef>
                    <c15:sqref>'QualReview Mtg  Data 09May25'!$A$35:$A$45</c15:sqref>
                  </c15:fullRef>
                </c:ext>
              </c:extLst>
              <c:f>'QualReview Mtg  Data 09May25'!$A$35:$A$38</c:f>
              <c:strCache>
                <c:ptCount val="4"/>
                <c:pt idx="0">
                  <c:v>UseAsIs</c:v>
                </c:pt>
                <c:pt idx="1">
                  <c:v>Conforming</c:v>
                </c:pt>
                <c:pt idx="2">
                  <c:v>Return to Vendor</c:v>
                </c:pt>
                <c:pt idx="3">
                  <c:v>Reject</c:v>
                </c:pt>
              </c:strCache>
            </c:strRef>
          </c:cat>
          <c:val>
            <c:numRef>
              <c:extLst>
                <c:ext xmlns:c15="http://schemas.microsoft.com/office/drawing/2012/chart" uri="{02D57815-91ED-43cb-92C2-25804820EDAC}">
                  <c15:fullRef>
                    <c15:sqref>'QualReview Mtg  Data 09May25'!$G$35:$G$45</c15:sqref>
                  </c15:fullRef>
                </c:ext>
              </c:extLst>
              <c:f>'QualReview Mtg  Data 09May25'!$G$35:$G$38</c:f>
              <c:numCache>
                <c:formatCode>General</c:formatCode>
                <c:ptCount val="4"/>
              </c:numCache>
            </c:numRef>
          </c:val>
          <c:extLst>
            <c:ext xmlns:c16="http://schemas.microsoft.com/office/drawing/2014/chart" uri="{C3380CC4-5D6E-409C-BE32-E72D297353CC}">
              <c16:uniqueId val="{00000005-209D-4344-B393-80B444276A0A}"/>
            </c:ext>
          </c:extLst>
        </c:ser>
        <c:ser>
          <c:idx val="6"/>
          <c:order val="6"/>
          <c:tx>
            <c:strRef>
              <c:f>'QualReview Mtg  Data 09May25'!$H$34</c:f>
              <c:strCache>
                <c:ptCount val="1"/>
                <c:pt idx="0">
                  <c:v>EIC197</c:v>
                </c:pt>
              </c:strCache>
            </c:strRef>
          </c:tx>
          <c:spPr>
            <a:solidFill>
              <a:schemeClr val="accent1">
                <a:lumMod val="60000"/>
              </a:schemeClr>
            </a:solidFill>
            <a:ln>
              <a:noFill/>
            </a:ln>
            <a:effectLst/>
          </c:spPr>
          <c:invertIfNegative val="0"/>
          <c:cat>
            <c:strRef>
              <c:extLst>
                <c:ext xmlns:c15="http://schemas.microsoft.com/office/drawing/2012/chart" uri="{02D57815-91ED-43cb-92C2-25804820EDAC}">
                  <c15:fullRef>
                    <c15:sqref>'QualReview Mtg  Data 09May25'!$A$35:$A$45</c15:sqref>
                  </c15:fullRef>
                </c:ext>
              </c:extLst>
              <c:f>'QualReview Mtg  Data 09May25'!$A$35:$A$38</c:f>
              <c:strCache>
                <c:ptCount val="4"/>
                <c:pt idx="0">
                  <c:v>UseAsIs</c:v>
                </c:pt>
                <c:pt idx="1">
                  <c:v>Conforming</c:v>
                </c:pt>
                <c:pt idx="2">
                  <c:v>Return to Vendor</c:v>
                </c:pt>
                <c:pt idx="3">
                  <c:v>Reject</c:v>
                </c:pt>
              </c:strCache>
            </c:strRef>
          </c:cat>
          <c:val>
            <c:numRef>
              <c:extLst>
                <c:ext xmlns:c15="http://schemas.microsoft.com/office/drawing/2012/chart" uri="{02D57815-91ED-43cb-92C2-25804820EDAC}">
                  <c15:fullRef>
                    <c15:sqref>'QualReview Mtg  Data 09May25'!$H$35:$H$45</c15:sqref>
                  </c15:fullRef>
                </c:ext>
              </c:extLst>
              <c:f>'QualReview Mtg  Data 09May25'!$H$35:$H$38</c:f>
              <c:numCache>
                <c:formatCode>General</c:formatCode>
                <c:ptCount val="4"/>
              </c:numCache>
            </c:numRef>
          </c:val>
          <c:extLst>
            <c:ext xmlns:c16="http://schemas.microsoft.com/office/drawing/2014/chart" uri="{C3380CC4-5D6E-409C-BE32-E72D297353CC}">
              <c16:uniqueId val="{00000006-209D-4344-B393-80B444276A0A}"/>
            </c:ext>
          </c:extLst>
        </c:ser>
        <c:ser>
          <c:idx val="7"/>
          <c:order val="7"/>
          <c:tx>
            <c:strRef>
              <c:f>'QualReview Mtg  Data 09May25'!$I$34</c:f>
              <c:strCache>
                <c:ptCount val="1"/>
                <c:pt idx="0">
                  <c:v>EIC591SC</c:v>
                </c:pt>
              </c:strCache>
            </c:strRef>
          </c:tx>
          <c:spPr>
            <a:solidFill>
              <a:schemeClr val="accent2">
                <a:lumMod val="60000"/>
              </a:schemeClr>
            </a:solidFill>
            <a:ln>
              <a:noFill/>
            </a:ln>
            <a:effectLst/>
          </c:spPr>
          <c:invertIfNegative val="0"/>
          <c:cat>
            <c:strRef>
              <c:extLst>
                <c:ext xmlns:c15="http://schemas.microsoft.com/office/drawing/2012/chart" uri="{02D57815-91ED-43cb-92C2-25804820EDAC}">
                  <c15:fullRef>
                    <c15:sqref>'QualReview Mtg  Data 09May25'!$A$35:$A$45</c15:sqref>
                  </c15:fullRef>
                </c:ext>
              </c:extLst>
              <c:f>'QualReview Mtg  Data 09May25'!$A$35:$A$38</c:f>
              <c:strCache>
                <c:ptCount val="4"/>
                <c:pt idx="0">
                  <c:v>UseAsIs</c:v>
                </c:pt>
                <c:pt idx="1">
                  <c:v>Conforming</c:v>
                </c:pt>
                <c:pt idx="2">
                  <c:v>Return to Vendor</c:v>
                </c:pt>
                <c:pt idx="3">
                  <c:v>Reject</c:v>
                </c:pt>
              </c:strCache>
            </c:strRef>
          </c:cat>
          <c:val>
            <c:numRef>
              <c:extLst>
                <c:ext xmlns:c15="http://schemas.microsoft.com/office/drawing/2012/chart" uri="{02D57815-91ED-43cb-92C2-25804820EDAC}">
                  <c15:fullRef>
                    <c15:sqref>'QualReview Mtg  Data 09May25'!$I$35:$I$45</c15:sqref>
                  </c15:fullRef>
                </c:ext>
              </c:extLst>
              <c:f>'QualReview Mtg  Data 09May25'!$I$35:$I$38</c:f>
              <c:numCache>
                <c:formatCode>General</c:formatCode>
                <c:ptCount val="4"/>
              </c:numCache>
            </c:numRef>
          </c:val>
          <c:extLst>
            <c:ext xmlns:c16="http://schemas.microsoft.com/office/drawing/2014/chart" uri="{C3380CC4-5D6E-409C-BE32-E72D297353CC}">
              <c16:uniqueId val="{00000007-209D-4344-B393-80B444276A0A}"/>
            </c:ext>
          </c:extLst>
        </c:ser>
        <c:dLbls>
          <c:showLegendKey val="0"/>
          <c:showVal val="0"/>
          <c:showCatName val="0"/>
          <c:showSerName val="0"/>
          <c:showPercent val="0"/>
          <c:showBubbleSize val="0"/>
        </c:dLbls>
        <c:gapWidth val="150"/>
        <c:overlap val="100"/>
        <c:axId val="726022960"/>
        <c:axId val="467028272"/>
      </c:barChart>
      <c:catAx>
        <c:axId val="7260229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67028272"/>
        <c:crosses val="autoZero"/>
        <c:auto val="1"/>
        <c:lblAlgn val="ctr"/>
        <c:lblOffset val="100"/>
        <c:noMultiLvlLbl val="0"/>
      </c:catAx>
      <c:valAx>
        <c:axId val="46702827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260229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kumimoji="0" lang="en-US" sz="1400" b="0" i="0" u="none" strike="noStrike" kern="1200" cap="none" spc="0" normalizeH="0" baseline="0" noProof="0">
                <a:ln>
                  <a:noFill/>
                </a:ln>
                <a:solidFill>
                  <a:sysClr val="windowText" lastClr="000000">
                    <a:lumMod val="65000"/>
                    <a:lumOff val="35000"/>
                  </a:sysClr>
                </a:solidFill>
                <a:effectLst/>
                <a:uLnTx/>
                <a:uFillTx/>
                <a:latin typeface="Calibri" panose="020F0502020204030204"/>
              </a:rPr>
              <a:t>SRF Ops NCR Category by Project </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'QualReview Mtg  Data 09May25'!$B$5</c:f>
              <c:strCache>
                <c:ptCount val="1"/>
                <c:pt idx="0">
                  <c:v>AUPCAV</c:v>
                </c:pt>
              </c:strCache>
            </c:strRef>
          </c:tx>
          <c:spPr>
            <a:solidFill>
              <a:schemeClr val="accent1"/>
            </a:solidFill>
            <a:ln>
              <a:noFill/>
            </a:ln>
            <a:effectLst/>
          </c:spPr>
          <c:invertIfNegative val="0"/>
          <c:cat>
            <c:strRef>
              <c:extLst>
                <c:ext xmlns:c15="http://schemas.microsoft.com/office/drawing/2012/chart" uri="{02D57815-91ED-43cb-92C2-25804820EDAC}">
                  <c15:fullRef>
                    <c15:sqref>'QualReview Mtg  Data 09May25'!$A$6:$A$28</c15:sqref>
                  </c15:fullRef>
                </c:ext>
              </c:extLst>
              <c:f>'QualReview Mtg  Data 09May25'!$A$6:$A$27</c:f>
              <c:strCache>
                <c:ptCount val="22"/>
                <c:pt idx="0">
                  <c:v>Dimensional</c:v>
                </c:pt>
                <c:pt idx="1">
                  <c:v>Other</c:v>
                </c:pt>
                <c:pt idx="2">
                  <c:v>Scratches</c:v>
                </c:pt>
                <c:pt idx="3">
                  <c:v>Dings</c:v>
                </c:pt>
                <c:pt idx="4">
                  <c:v>VTARFPerformance</c:v>
                </c:pt>
                <c:pt idx="5">
                  <c:v>RFTestFailure</c:v>
                </c:pt>
                <c:pt idx="6">
                  <c:v>Roughness</c:v>
                </c:pt>
                <c:pt idx="7">
                  <c:v>Stains</c:v>
                </c:pt>
                <c:pt idx="8">
                  <c:v>CMTRFPerformance</c:v>
                </c:pt>
                <c:pt idx="9">
                  <c:v>Plating</c:v>
                </c:pt>
                <c:pt idx="10">
                  <c:v>Vacuum</c:v>
                </c:pt>
                <c:pt idx="11">
                  <c:v>Mechanical</c:v>
                </c:pt>
                <c:pt idx="12">
                  <c:v>LeakTestFailure</c:v>
                </c:pt>
                <c:pt idx="13">
                  <c:v>Oxidation</c:v>
                </c:pt>
                <c:pt idx="14">
                  <c:v>Residues</c:v>
                </c:pt>
                <c:pt idx="15">
                  <c:v>Instrumentation</c:v>
                </c:pt>
                <c:pt idx="16">
                  <c:v>InspectionFailure</c:v>
                </c:pt>
                <c:pt idx="17">
                  <c:v>ShippingDamage</c:v>
                </c:pt>
                <c:pt idx="18">
                  <c:v>RFCMTF</c:v>
                </c:pt>
                <c:pt idx="19">
                  <c:v>Parallelism</c:v>
                </c:pt>
                <c:pt idx="20">
                  <c:v>Flatness</c:v>
                </c:pt>
                <c:pt idx="21">
                  <c:v>Delamination</c:v>
                </c:pt>
              </c:strCache>
            </c:strRef>
          </c:cat>
          <c:val>
            <c:numRef>
              <c:extLst>
                <c:ext xmlns:c15="http://schemas.microsoft.com/office/drawing/2012/chart" uri="{02D57815-91ED-43cb-92C2-25804820EDAC}">
                  <c15:fullRef>
                    <c15:sqref>'QualReview Mtg  Data 09May25'!$B$6:$B$28</c15:sqref>
                  </c15:fullRef>
                </c:ext>
              </c:extLst>
              <c:f>'QualReview Mtg  Data 09May25'!$B$6:$B$27</c:f>
              <c:numCache>
                <c:formatCode>General</c:formatCode>
                <c:ptCount val="22"/>
              </c:numCache>
            </c:numRef>
          </c:val>
          <c:extLst>
            <c:ext xmlns:c16="http://schemas.microsoft.com/office/drawing/2014/chart" uri="{C3380CC4-5D6E-409C-BE32-E72D297353CC}">
              <c16:uniqueId val="{00000000-FBF4-420D-98B6-AAF5535866BF}"/>
            </c:ext>
          </c:extLst>
        </c:ser>
        <c:ser>
          <c:idx val="1"/>
          <c:order val="1"/>
          <c:tx>
            <c:strRef>
              <c:f>'QualReview Mtg  Data 09May25'!$C$5</c:f>
              <c:strCache>
                <c:ptCount val="1"/>
                <c:pt idx="0">
                  <c:v>AUPPS</c:v>
                </c:pt>
              </c:strCache>
            </c:strRef>
          </c:tx>
          <c:spPr>
            <a:solidFill>
              <a:schemeClr val="accent2"/>
            </a:solidFill>
            <a:ln>
              <a:noFill/>
            </a:ln>
            <a:effectLst/>
          </c:spPr>
          <c:invertIfNegative val="0"/>
          <c:cat>
            <c:strRef>
              <c:extLst>
                <c:ext xmlns:c15="http://schemas.microsoft.com/office/drawing/2012/chart" uri="{02D57815-91ED-43cb-92C2-25804820EDAC}">
                  <c15:fullRef>
                    <c15:sqref>'QualReview Mtg  Data 09May25'!$A$6:$A$28</c15:sqref>
                  </c15:fullRef>
                </c:ext>
              </c:extLst>
              <c:f>'QualReview Mtg  Data 09May25'!$A$6:$A$27</c:f>
              <c:strCache>
                <c:ptCount val="22"/>
                <c:pt idx="0">
                  <c:v>Dimensional</c:v>
                </c:pt>
                <c:pt idx="1">
                  <c:v>Other</c:v>
                </c:pt>
                <c:pt idx="2">
                  <c:v>Scratches</c:v>
                </c:pt>
                <c:pt idx="3">
                  <c:v>Dings</c:v>
                </c:pt>
                <c:pt idx="4">
                  <c:v>VTARFPerformance</c:v>
                </c:pt>
                <c:pt idx="5">
                  <c:v>RFTestFailure</c:v>
                </c:pt>
                <c:pt idx="6">
                  <c:v>Roughness</c:v>
                </c:pt>
                <c:pt idx="7">
                  <c:v>Stains</c:v>
                </c:pt>
                <c:pt idx="8">
                  <c:v>CMTRFPerformance</c:v>
                </c:pt>
                <c:pt idx="9">
                  <c:v>Plating</c:v>
                </c:pt>
                <c:pt idx="10">
                  <c:v>Vacuum</c:v>
                </c:pt>
                <c:pt idx="11">
                  <c:v>Mechanical</c:v>
                </c:pt>
                <c:pt idx="12">
                  <c:v>LeakTestFailure</c:v>
                </c:pt>
                <c:pt idx="13">
                  <c:v>Oxidation</c:v>
                </c:pt>
                <c:pt idx="14">
                  <c:v>Residues</c:v>
                </c:pt>
                <c:pt idx="15">
                  <c:v>Instrumentation</c:v>
                </c:pt>
                <c:pt idx="16">
                  <c:v>InspectionFailure</c:v>
                </c:pt>
                <c:pt idx="17">
                  <c:v>ShippingDamage</c:v>
                </c:pt>
                <c:pt idx="18">
                  <c:v>RFCMTF</c:v>
                </c:pt>
                <c:pt idx="19">
                  <c:v>Parallelism</c:v>
                </c:pt>
                <c:pt idx="20">
                  <c:v>Flatness</c:v>
                </c:pt>
                <c:pt idx="21">
                  <c:v>Delamination</c:v>
                </c:pt>
              </c:strCache>
            </c:strRef>
          </c:cat>
          <c:val>
            <c:numRef>
              <c:extLst>
                <c:ext xmlns:c15="http://schemas.microsoft.com/office/drawing/2012/chart" uri="{02D57815-91ED-43cb-92C2-25804820EDAC}">
                  <c15:fullRef>
                    <c15:sqref>'QualReview Mtg  Data 09May25'!$C$6:$C$28</c15:sqref>
                  </c15:fullRef>
                </c:ext>
              </c:extLst>
              <c:f>'QualReview Mtg  Data 09May25'!$C$6:$C$27</c:f>
              <c:numCache>
                <c:formatCode>General</c:formatCode>
                <c:ptCount val="22"/>
              </c:numCache>
            </c:numRef>
          </c:val>
          <c:extLst>
            <c:ext xmlns:c16="http://schemas.microsoft.com/office/drawing/2014/chart" uri="{C3380CC4-5D6E-409C-BE32-E72D297353CC}">
              <c16:uniqueId val="{00000001-FBF4-420D-98B6-AAF5535866BF}"/>
            </c:ext>
          </c:extLst>
        </c:ser>
        <c:ser>
          <c:idx val="2"/>
          <c:order val="2"/>
          <c:tx>
            <c:strRef>
              <c:f>'QualReview Mtg  Data 09May25'!$D$5</c:f>
              <c:strCache>
                <c:ptCount val="1"/>
                <c:pt idx="0">
                  <c:v>C100R</c:v>
                </c:pt>
              </c:strCache>
            </c:strRef>
          </c:tx>
          <c:spPr>
            <a:solidFill>
              <a:schemeClr val="accent3"/>
            </a:solidFill>
            <a:ln>
              <a:noFill/>
            </a:ln>
            <a:effectLst/>
          </c:spPr>
          <c:invertIfNegative val="0"/>
          <c:cat>
            <c:strRef>
              <c:extLst>
                <c:ext xmlns:c15="http://schemas.microsoft.com/office/drawing/2012/chart" uri="{02D57815-91ED-43cb-92C2-25804820EDAC}">
                  <c15:fullRef>
                    <c15:sqref>'QualReview Mtg  Data 09May25'!$A$6:$A$28</c15:sqref>
                  </c15:fullRef>
                </c:ext>
              </c:extLst>
              <c:f>'QualReview Mtg  Data 09May25'!$A$6:$A$27</c:f>
              <c:strCache>
                <c:ptCount val="22"/>
                <c:pt idx="0">
                  <c:v>Dimensional</c:v>
                </c:pt>
                <c:pt idx="1">
                  <c:v>Other</c:v>
                </c:pt>
                <c:pt idx="2">
                  <c:v>Scratches</c:v>
                </c:pt>
                <c:pt idx="3">
                  <c:v>Dings</c:v>
                </c:pt>
                <c:pt idx="4">
                  <c:v>VTARFPerformance</c:v>
                </c:pt>
                <c:pt idx="5">
                  <c:v>RFTestFailure</c:v>
                </c:pt>
                <c:pt idx="6">
                  <c:v>Roughness</c:v>
                </c:pt>
                <c:pt idx="7">
                  <c:v>Stains</c:v>
                </c:pt>
                <c:pt idx="8">
                  <c:v>CMTRFPerformance</c:v>
                </c:pt>
                <c:pt idx="9">
                  <c:v>Plating</c:v>
                </c:pt>
                <c:pt idx="10">
                  <c:v>Vacuum</c:v>
                </c:pt>
                <c:pt idx="11">
                  <c:v>Mechanical</c:v>
                </c:pt>
                <c:pt idx="12">
                  <c:v>LeakTestFailure</c:v>
                </c:pt>
                <c:pt idx="13">
                  <c:v>Oxidation</c:v>
                </c:pt>
                <c:pt idx="14">
                  <c:v>Residues</c:v>
                </c:pt>
                <c:pt idx="15">
                  <c:v>Instrumentation</c:v>
                </c:pt>
                <c:pt idx="16">
                  <c:v>InspectionFailure</c:v>
                </c:pt>
                <c:pt idx="17">
                  <c:v>ShippingDamage</c:v>
                </c:pt>
                <c:pt idx="18">
                  <c:v>RFCMTF</c:v>
                </c:pt>
                <c:pt idx="19">
                  <c:v>Parallelism</c:v>
                </c:pt>
                <c:pt idx="20">
                  <c:v>Flatness</c:v>
                </c:pt>
                <c:pt idx="21">
                  <c:v>Delamination</c:v>
                </c:pt>
              </c:strCache>
            </c:strRef>
          </c:cat>
          <c:val>
            <c:numRef>
              <c:extLst>
                <c:ext xmlns:c15="http://schemas.microsoft.com/office/drawing/2012/chart" uri="{02D57815-91ED-43cb-92C2-25804820EDAC}">
                  <c15:fullRef>
                    <c15:sqref>'QualReview Mtg  Data 09May25'!$D$6:$D$28</c15:sqref>
                  </c15:fullRef>
                </c:ext>
              </c:extLst>
              <c:f>'QualReview Mtg  Data 09May25'!$D$6:$D$27</c:f>
              <c:numCache>
                <c:formatCode>General</c:formatCode>
                <c:ptCount val="22"/>
              </c:numCache>
            </c:numRef>
          </c:val>
          <c:extLst>
            <c:ext xmlns:c16="http://schemas.microsoft.com/office/drawing/2014/chart" uri="{C3380CC4-5D6E-409C-BE32-E72D297353CC}">
              <c16:uniqueId val="{00000002-FBF4-420D-98B6-AAF5535866BF}"/>
            </c:ext>
          </c:extLst>
        </c:ser>
        <c:ser>
          <c:idx val="3"/>
          <c:order val="3"/>
          <c:tx>
            <c:strRef>
              <c:f>'QualReview Mtg  Data 09May25'!$E$5</c:f>
              <c:strCache>
                <c:ptCount val="1"/>
                <c:pt idx="0">
                  <c:v>ER5C</c:v>
                </c:pt>
              </c:strCache>
            </c:strRef>
          </c:tx>
          <c:spPr>
            <a:solidFill>
              <a:schemeClr val="accent4"/>
            </a:solidFill>
            <a:ln>
              <a:noFill/>
            </a:ln>
            <a:effectLst/>
          </c:spPr>
          <c:invertIfNegative val="0"/>
          <c:cat>
            <c:strRef>
              <c:extLst>
                <c:ext xmlns:c15="http://schemas.microsoft.com/office/drawing/2012/chart" uri="{02D57815-91ED-43cb-92C2-25804820EDAC}">
                  <c15:fullRef>
                    <c15:sqref>'QualReview Mtg  Data 09May25'!$A$6:$A$28</c15:sqref>
                  </c15:fullRef>
                </c:ext>
              </c:extLst>
              <c:f>'QualReview Mtg  Data 09May25'!$A$6:$A$27</c:f>
              <c:strCache>
                <c:ptCount val="22"/>
                <c:pt idx="0">
                  <c:v>Dimensional</c:v>
                </c:pt>
                <c:pt idx="1">
                  <c:v>Other</c:v>
                </c:pt>
                <c:pt idx="2">
                  <c:v>Scratches</c:v>
                </c:pt>
                <c:pt idx="3">
                  <c:v>Dings</c:v>
                </c:pt>
                <c:pt idx="4">
                  <c:v>VTARFPerformance</c:v>
                </c:pt>
                <c:pt idx="5">
                  <c:v>RFTestFailure</c:v>
                </c:pt>
                <c:pt idx="6">
                  <c:v>Roughness</c:v>
                </c:pt>
                <c:pt idx="7">
                  <c:v>Stains</c:v>
                </c:pt>
                <c:pt idx="8">
                  <c:v>CMTRFPerformance</c:v>
                </c:pt>
                <c:pt idx="9">
                  <c:v>Plating</c:v>
                </c:pt>
                <c:pt idx="10">
                  <c:v>Vacuum</c:v>
                </c:pt>
                <c:pt idx="11">
                  <c:v>Mechanical</c:v>
                </c:pt>
                <c:pt idx="12">
                  <c:v>LeakTestFailure</c:v>
                </c:pt>
                <c:pt idx="13">
                  <c:v>Oxidation</c:v>
                </c:pt>
                <c:pt idx="14">
                  <c:v>Residues</c:v>
                </c:pt>
                <c:pt idx="15">
                  <c:v>Instrumentation</c:v>
                </c:pt>
                <c:pt idx="16">
                  <c:v>InspectionFailure</c:v>
                </c:pt>
                <c:pt idx="17">
                  <c:v>ShippingDamage</c:v>
                </c:pt>
                <c:pt idx="18">
                  <c:v>RFCMTF</c:v>
                </c:pt>
                <c:pt idx="19">
                  <c:v>Parallelism</c:v>
                </c:pt>
                <c:pt idx="20">
                  <c:v>Flatness</c:v>
                </c:pt>
                <c:pt idx="21">
                  <c:v>Delamination</c:v>
                </c:pt>
              </c:strCache>
            </c:strRef>
          </c:cat>
          <c:val>
            <c:numRef>
              <c:extLst>
                <c:ext xmlns:c15="http://schemas.microsoft.com/office/drawing/2012/chart" uri="{02D57815-91ED-43cb-92C2-25804820EDAC}">
                  <c15:fullRef>
                    <c15:sqref>'QualReview Mtg  Data 09May25'!$E$6:$E$28</c15:sqref>
                  </c15:fullRef>
                </c:ext>
              </c:extLst>
              <c:f>'QualReview Mtg  Data 09May25'!$E$6:$E$27</c:f>
              <c:numCache>
                <c:formatCode>General</c:formatCode>
                <c:ptCount val="22"/>
              </c:numCache>
            </c:numRef>
          </c:val>
          <c:extLst>
            <c:ext xmlns:c16="http://schemas.microsoft.com/office/drawing/2014/chart" uri="{C3380CC4-5D6E-409C-BE32-E72D297353CC}">
              <c16:uniqueId val="{00000003-FBF4-420D-98B6-AAF5535866BF}"/>
            </c:ext>
          </c:extLst>
        </c:ser>
        <c:ser>
          <c:idx val="4"/>
          <c:order val="4"/>
          <c:tx>
            <c:strRef>
              <c:f>'QualReview Mtg  Data 09May25'!$F$5</c:f>
              <c:strCache>
                <c:ptCount val="1"/>
                <c:pt idx="0">
                  <c:v>L2HE</c:v>
                </c:pt>
              </c:strCache>
            </c:strRef>
          </c:tx>
          <c:spPr>
            <a:solidFill>
              <a:schemeClr val="accent5"/>
            </a:solidFill>
            <a:ln>
              <a:noFill/>
            </a:ln>
            <a:effectLst/>
          </c:spPr>
          <c:invertIfNegative val="0"/>
          <c:cat>
            <c:strRef>
              <c:extLst>
                <c:ext xmlns:c15="http://schemas.microsoft.com/office/drawing/2012/chart" uri="{02D57815-91ED-43cb-92C2-25804820EDAC}">
                  <c15:fullRef>
                    <c15:sqref>'QualReview Mtg  Data 09May25'!$A$6:$A$28</c15:sqref>
                  </c15:fullRef>
                </c:ext>
              </c:extLst>
              <c:f>'QualReview Mtg  Data 09May25'!$A$6:$A$27</c:f>
              <c:strCache>
                <c:ptCount val="22"/>
                <c:pt idx="0">
                  <c:v>Dimensional</c:v>
                </c:pt>
                <c:pt idx="1">
                  <c:v>Other</c:v>
                </c:pt>
                <c:pt idx="2">
                  <c:v>Scratches</c:v>
                </c:pt>
                <c:pt idx="3">
                  <c:v>Dings</c:v>
                </c:pt>
                <c:pt idx="4">
                  <c:v>VTARFPerformance</c:v>
                </c:pt>
                <c:pt idx="5">
                  <c:v>RFTestFailure</c:v>
                </c:pt>
                <c:pt idx="6">
                  <c:v>Roughness</c:v>
                </c:pt>
                <c:pt idx="7">
                  <c:v>Stains</c:v>
                </c:pt>
                <c:pt idx="8">
                  <c:v>CMTRFPerformance</c:v>
                </c:pt>
                <c:pt idx="9">
                  <c:v>Plating</c:v>
                </c:pt>
                <c:pt idx="10">
                  <c:v>Vacuum</c:v>
                </c:pt>
                <c:pt idx="11">
                  <c:v>Mechanical</c:v>
                </c:pt>
                <c:pt idx="12">
                  <c:v>LeakTestFailure</c:v>
                </c:pt>
                <c:pt idx="13">
                  <c:v>Oxidation</c:v>
                </c:pt>
                <c:pt idx="14">
                  <c:v>Residues</c:v>
                </c:pt>
                <c:pt idx="15">
                  <c:v>Instrumentation</c:v>
                </c:pt>
                <c:pt idx="16">
                  <c:v>InspectionFailure</c:v>
                </c:pt>
                <c:pt idx="17">
                  <c:v>ShippingDamage</c:v>
                </c:pt>
                <c:pt idx="18">
                  <c:v>RFCMTF</c:v>
                </c:pt>
                <c:pt idx="19">
                  <c:v>Parallelism</c:v>
                </c:pt>
                <c:pt idx="20">
                  <c:v>Flatness</c:v>
                </c:pt>
                <c:pt idx="21">
                  <c:v>Delamination</c:v>
                </c:pt>
              </c:strCache>
            </c:strRef>
          </c:cat>
          <c:val>
            <c:numRef>
              <c:extLst>
                <c:ext xmlns:c15="http://schemas.microsoft.com/office/drawing/2012/chart" uri="{02D57815-91ED-43cb-92C2-25804820EDAC}">
                  <c15:fullRef>
                    <c15:sqref>'QualReview Mtg  Data 09May25'!$F$6:$F$28</c15:sqref>
                  </c15:fullRef>
                </c:ext>
              </c:extLst>
              <c:f>'QualReview Mtg  Data 09May25'!$F$6:$F$27</c:f>
              <c:numCache>
                <c:formatCode>General</c:formatCode>
                <c:ptCount val="22"/>
              </c:numCache>
            </c:numRef>
          </c:val>
          <c:extLst>
            <c:ext xmlns:c16="http://schemas.microsoft.com/office/drawing/2014/chart" uri="{C3380CC4-5D6E-409C-BE32-E72D297353CC}">
              <c16:uniqueId val="{00000004-FBF4-420D-98B6-AAF5535866BF}"/>
            </c:ext>
          </c:extLst>
        </c:ser>
        <c:ser>
          <c:idx val="5"/>
          <c:order val="5"/>
          <c:tx>
            <c:strRef>
              <c:f>'QualReview Mtg  Data 09May25'!$G$5</c:f>
              <c:strCache>
                <c:ptCount val="1"/>
                <c:pt idx="0">
                  <c:v>SNSPPU</c:v>
                </c:pt>
              </c:strCache>
            </c:strRef>
          </c:tx>
          <c:spPr>
            <a:solidFill>
              <a:schemeClr val="accent6"/>
            </a:solidFill>
            <a:ln>
              <a:noFill/>
            </a:ln>
            <a:effectLst/>
          </c:spPr>
          <c:invertIfNegative val="0"/>
          <c:cat>
            <c:strRef>
              <c:extLst>
                <c:ext xmlns:c15="http://schemas.microsoft.com/office/drawing/2012/chart" uri="{02D57815-91ED-43cb-92C2-25804820EDAC}">
                  <c15:fullRef>
                    <c15:sqref>'QualReview Mtg  Data 09May25'!$A$6:$A$28</c15:sqref>
                  </c15:fullRef>
                </c:ext>
              </c:extLst>
              <c:f>'QualReview Mtg  Data 09May25'!$A$6:$A$27</c:f>
              <c:strCache>
                <c:ptCount val="22"/>
                <c:pt idx="0">
                  <c:v>Dimensional</c:v>
                </c:pt>
                <c:pt idx="1">
                  <c:v>Other</c:v>
                </c:pt>
                <c:pt idx="2">
                  <c:v>Scratches</c:v>
                </c:pt>
                <c:pt idx="3">
                  <c:v>Dings</c:v>
                </c:pt>
                <c:pt idx="4">
                  <c:v>VTARFPerformance</c:v>
                </c:pt>
                <c:pt idx="5">
                  <c:v>RFTestFailure</c:v>
                </c:pt>
                <c:pt idx="6">
                  <c:v>Roughness</c:v>
                </c:pt>
                <c:pt idx="7">
                  <c:v>Stains</c:v>
                </c:pt>
                <c:pt idx="8">
                  <c:v>CMTRFPerformance</c:v>
                </c:pt>
                <c:pt idx="9">
                  <c:v>Plating</c:v>
                </c:pt>
                <c:pt idx="10">
                  <c:v>Vacuum</c:v>
                </c:pt>
                <c:pt idx="11">
                  <c:v>Mechanical</c:v>
                </c:pt>
                <c:pt idx="12">
                  <c:v>LeakTestFailure</c:v>
                </c:pt>
                <c:pt idx="13">
                  <c:v>Oxidation</c:v>
                </c:pt>
                <c:pt idx="14">
                  <c:v>Residues</c:v>
                </c:pt>
                <c:pt idx="15">
                  <c:v>Instrumentation</c:v>
                </c:pt>
                <c:pt idx="16">
                  <c:v>InspectionFailure</c:v>
                </c:pt>
                <c:pt idx="17">
                  <c:v>ShippingDamage</c:v>
                </c:pt>
                <c:pt idx="18">
                  <c:v>RFCMTF</c:v>
                </c:pt>
                <c:pt idx="19">
                  <c:v>Parallelism</c:v>
                </c:pt>
                <c:pt idx="20">
                  <c:v>Flatness</c:v>
                </c:pt>
                <c:pt idx="21">
                  <c:v>Delamination</c:v>
                </c:pt>
              </c:strCache>
            </c:strRef>
          </c:cat>
          <c:val>
            <c:numRef>
              <c:extLst>
                <c:ext xmlns:c15="http://schemas.microsoft.com/office/drawing/2012/chart" uri="{02D57815-91ED-43cb-92C2-25804820EDAC}">
                  <c15:fullRef>
                    <c15:sqref>'QualReview Mtg  Data 09May25'!$G$6:$G$28</c15:sqref>
                  </c15:fullRef>
                </c:ext>
              </c:extLst>
              <c:f>'QualReview Mtg  Data 09May25'!$G$6:$G$27</c:f>
              <c:numCache>
                <c:formatCode>General</c:formatCode>
                <c:ptCount val="22"/>
              </c:numCache>
            </c:numRef>
          </c:val>
          <c:extLst>
            <c:ext xmlns:c16="http://schemas.microsoft.com/office/drawing/2014/chart" uri="{C3380CC4-5D6E-409C-BE32-E72D297353CC}">
              <c16:uniqueId val="{00000005-FBF4-420D-98B6-AAF5535866BF}"/>
            </c:ext>
          </c:extLst>
        </c:ser>
        <c:ser>
          <c:idx val="6"/>
          <c:order val="6"/>
          <c:tx>
            <c:strRef>
              <c:f>'QualReview Mtg  Data 09May25'!$H$5</c:f>
              <c:strCache>
                <c:ptCount val="1"/>
                <c:pt idx="0">
                  <c:v>EIC197</c:v>
                </c:pt>
              </c:strCache>
            </c:strRef>
          </c:tx>
          <c:spPr>
            <a:solidFill>
              <a:schemeClr val="accent1">
                <a:lumMod val="60000"/>
              </a:schemeClr>
            </a:solidFill>
            <a:ln>
              <a:noFill/>
            </a:ln>
            <a:effectLst/>
          </c:spPr>
          <c:invertIfNegative val="0"/>
          <c:cat>
            <c:strRef>
              <c:extLst>
                <c:ext xmlns:c15="http://schemas.microsoft.com/office/drawing/2012/chart" uri="{02D57815-91ED-43cb-92C2-25804820EDAC}">
                  <c15:fullRef>
                    <c15:sqref>'QualReview Mtg  Data 09May25'!$A$6:$A$28</c15:sqref>
                  </c15:fullRef>
                </c:ext>
              </c:extLst>
              <c:f>'QualReview Mtg  Data 09May25'!$A$6:$A$27</c:f>
              <c:strCache>
                <c:ptCount val="22"/>
                <c:pt idx="0">
                  <c:v>Dimensional</c:v>
                </c:pt>
                <c:pt idx="1">
                  <c:v>Other</c:v>
                </c:pt>
                <c:pt idx="2">
                  <c:v>Scratches</c:v>
                </c:pt>
                <c:pt idx="3">
                  <c:v>Dings</c:v>
                </c:pt>
                <c:pt idx="4">
                  <c:v>VTARFPerformance</c:v>
                </c:pt>
                <c:pt idx="5">
                  <c:v>RFTestFailure</c:v>
                </c:pt>
                <c:pt idx="6">
                  <c:v>Roughness</c:v>
                </c:pt>
                <c:pt idx="7">
                  <c:v>Stains</c:v>
                </c:pt>
                <c:pt idx="8">
                  <c:v>CMTRFPerformance</c:v>
                </c:pt>
                <c:pt idx="9">
                  <c:v>Plating</c:v>
                </c:pt>
                <c:pt idx="10">
                  <c:v>Vacuum</c:v>
                </c:pt>
                <c:pt idx="11">
                  <c:v>Mechanical</c:v>
                </c:pt>
                <c:pt idx="12">
                  <c:v>LeakTestFailure</c:v>
                </c:pt>
                <c:pt idx="13">
                  <c:v>Oxidation</c:v>
                </c:pt>
                <c:pt idx="14">
                  <c:v>Residues</c:v>
                </c:pt>
                <c:pt idx="15">
                  <c:v>Instrumentation</c:v>
                </c:pt>
                <c:pt idx="16">
                  <c:v>InspectionFailure</c:v>
                </c:pt>
                <c:pt idx="17">
                  <c:v>ShippingDamage</c:v>
                </c:pt>
                <c:pt idx="18">
                  <c:v>RFCMTF</c:v>
                </c:pt>
                <c:pt idx="19">
                  <c:v>Parallelism</c:v>
                </c:pt>
                <c:pt idx="20">
                  <c:v>Flatness</c:v>
                </c:pt>
                <c:pt idx="21">
                  <c:v>Delamination</c:v>
                </c:pt>
              </c:strCache>
            </c:strRef>
          </c:cat>
          <c:val>
            <c:numRef>
              <c:extLst>
                <c:ext xmlns:c15="http://schemas.microsoft.com/office/drawing/2012/chart" uri="{02D57815-91ED-43cb-92C2-25804820EDAC}">
                  <c15:fullRef>
                    <c15:sqref>'QualReview Mtg  Data 09May25'!$H$6:$H$28</c15:sqref>
                  </c15:fullRef>
                </c:ext>
              </c:extLst>
              <c:f>'QualReview Mtg  Data 09May25'!$H$6:$H$27</c:f>
              <c:numCache>
                <c:formatCode>General</c:formatCode>
                <c:ptCount val="22"/>
              </c:numCache>
            </c:numRef>
          </c:val>
          <c:extLst>
            <c:ext xmlns:c16="http://schemas.microsoft.com/office/drawing/2014/chart" uri="{C3380CC4-5D6E-409C-BE32-E72D297353CC}">
              <c16:uniqueId val="{00000006-FBF4-420D-98B6-AAF5535866BF}"/>
            </c:ext>
          </c:extLst>
        </c:ser>
        <c:ser>
          <c:idx val="7"/>
          <c:order val="7"/>
          <c:tx>
            <c:strRef>
              <c:f>'QualReview Mtg  Data 09May25'!$I$5</c:f>
              <c:strCache>
                <c:ptCount val="1"/>
                <c:pt idx="0">
                  <c:v>EIC591SC</c:v>
                </c:pt>
              </c:strCache>
            </c:strRef>
          </c:tx>
          <c:spPr>
            <a:solidFill>
              <a:schemeClr val="accent2">
                <a:lumMod val="60000"/>
              </a:schemeClr>
            </a:solidFill>
            <a:ln>
              <a:noFill/>
            </a:ln>
            <a:effectLst/>
          </c:spPr>
          <c:invertIfNegative val="0"/>
          <c:cat>
            <c:strRef>
              <c:extLst>
                <c:ext xmlns:c15="http://schemas.microsoft.com/office/drawing/2012/chart" uri="{02D57815-91ED-43cb-92C2-25804820EDAC}">
                  <c15:fullRef>
                    <c15:sqref>'QualReview Mtg  Data 09May25'!$A$6:$A$28</c15:sqref>
                  </c15:fullRef>
                </c:ext>
              </c:extLst>
              <c:f>'QualReview Mtg  Data 09May25'!$A$6:$A$27</c:f>
              <c:strCache>
                <c:ptCount val="22"/>
                <c:pt idx="0">
                  <c:v>Dimensional</c:v>
                </c:pt>
                <c:pt idx="1">
                  <c:v>Other</c:v>
                </c:pt>
                <c:pt idx="2">
                  <c:v>Scratches</c:v>
                </c:pt>
                <c:pt idx="3">
                  <c:v>Dings</c:v>
                </c:pt>
                <c:pt idx="4">
                  <c:v>VTARFPerformance</c:v>
                </c:pt>
                <c:pt idx="5">
                  <c:v>RFTestFailure</c:v>
                </c:pt>
                <c:pt idx="6">
                  <c:v>Roughness</c:v>
                </c:pt>
                <c:pt idx="7">
                  <c:v>Stains</c:v>
                </c:pt>
                <c:pt idx="8">
                  <c:v>CMTRFPerformance</c:v>
                </c:pt>
                <c:pt idx="9">
                  <c:v>Plating</c:v>
                </c:pt>
                <c:pt idx="10">
                  <c:v>Vacuum</c:v>
                </c:pt>
                <c:pt idx="11">
                  <c:v>Mechanical</c:v>
                </c:pt>
                <c:pt idx="12">
                  <c:v>LeakTestFailure</c:v>
                </c:pt>
                <c:pt idx="13">
                  <c:v>Oxidation</c:v>
                </c:pt>
                <c:pt idx="14">
                  <c:v>Residues</c:v>
                </c:pt>
                <c:pt idx="15">
                  <c:v>Instrumentation</c:v>
                </c:pt>
                <c:pt idx="16">
                  <c:v>InspectionFailure</c:v>
                </c:pt>
                <c:pt idx="17">
                  <c:v>ShippingDamage</c:v>
                </c:pt>
                <c:pt idx="18">
                  <c:v>RFCMTF</c:v>
                </c:pt>
                <c:pt idx="19">
                  <c:v>Parallelism</c:v>
                </c:pt>
                <c:pt idx="20">
                  <c:v>Flatness</c:v>
                </c:pt>
                <c:pt idx="21">
                  <c:v>Delamination</c:v>
                </c:pt>
              </c:strCache>
            </c:strRef>
          </c:cat>
          <c:val>
            <c:numRef>
              <c:extLst>
                <c:ext xmlns:c15="http://schemas.microsoft.com/office/drawing/2012/chart" uri="{02D57815-91ED-43cb-92C2-25804820EDAC}">
                  <c15:fullRef>
                    <c15:sqref>'QualReview Mtg  Data 09May25'!$I$6:$I$28</c15:sqref>
                  </c15:fullRef>
                </c:ext>
              </c:extLst>
              <c:f>'QualReview Mtg  Data 09May25'!$I$6:$I$27</c:f>
              <c:numCache>
                <c:formatCode>General</c:formatCode>
                <c:ptCount val="22"/>
              </c:numCache>
            </c:numRef>
          </c:val>
          <c:extLst>
            <c:ext xmlns:c16="http://schemas.microsoft.com/office/drawing/2014/chart" uri="{C3380CC4-5D6E-409C-BE32-E72D297353CC}">
              <c16:uniqueId val="{00000007-FBF4-420D-98B6-AAF5535866BF}"/>
            </c:ext>
          </c:extLst>
        </c:ser>
        <c:dLbls>
          <c:showLegendKey val="0"/>
          <c:showVal val="0"/>
          <c:showCatName val="0"/>
          <c:showSerName val="0"/>
          <c:showPercent val="0"/>
          <c:showBubbleSize val="0"/>
        </c:dLbls>
        <c:gapWidth val="150"/>
        <c:overlap val="100"/>
        <c:axId val="600894208"/>
        <c:axId val="549275760"/>
        <c:extLst>
          <c:ext xmlns:c15="http://schemas.microsoft.com/office/drawing/2012/chart" uri="{02D57815-91ED-43cb-92C2-25804820EDAC}">
            <c15:filteredBarSeries>
              <c15:ser>
                <c:idx val="8"/>
                <c:order val="8"/>
                <c:tx>
                  <c:strRef>
                    <c:extLst>
                      <c:ext uri="{02D57815-91ED-43cb-92C2-25804820EDAC}">
                        <c15:formulaRef>
                          <c15:sqref>'QualReview Mtg  Data 09May25'!$J$5</c15:sqref>
                        </c15:formulaRef>
                      </c:ext>
                    </c:extLst>
                    <c:strCache>
                      <c:ptCount val="1"/>
                      <c:pt idx="0">
                        <c:v>TOTAL</c:v>
                      </c:pt>
                    </c:strCache>
                  </c:strRef>
                </c:tx>
                <c:spPr>
                  <a:solidFill>
                    <a:schemeClr val="accent3">
                      <a:lumMod val="60000"/>
                    </a:schemeClr>
                  </a:solidFill>
                  <a:ln>
                    <a:noFill/>
                  </a:ln>
                  <a:effectLst/>
                </c:spPr>
                <c:invertIfNegative val="0"/>
                <c:cat>
                  <c:strRef>
                    <c:extLst>
                      <c:ext uri="{02D57815-91ED-43cb-92C2-25804820EDAC}">
                        <c15:fullRef>
                          <c15:sqref>'QualReview Mtg  Data 09May25'!$A$6:$A$28</c15:sqref>
                        </c15:fullRef>
                        <c15:formulaRef>
                          <c15:sqref>'QualReview Mtg  Data 09May25'!$A$6:$A$27</c15:sqref>
                        </c15:formulaRef>
                      </c:ext>
                    </c:extLst>
                    <c:strCache>
                      <c:ptCount val="22"/>
                      <c:pt idx="0">
                        <c:v>Dimensional</c:v>
                      </c:pt>
                      <c:pt idx="1">
                        <c:v>Other</c:v>
                      </c:pt>
                      <c:pt idx="2">
                        <c:v>Scratches</c:v>
                      </c:pt>
                      <c:pt idx="3">
                        <c:v>Dings</c:v>
                      </c:pt>
                      <c:pt idx="4">
                        <c:v>VTARFPerformance</c:v>
                      </c:pt>
                      <c:pt idx="5">
                        <c:v>RFTestFailure</c:v>
                      </c:pt>
                      <c:pt idx="6">
                        <c:v>Roughness</c:v>
                      </c:pt>
                      <c:pt idx="7">
                        <c:v>Stains</c:v>
                      </c:pt>
                      <c:pt idx="8">
                        <c:v>CMTRFPerformance</c:v>
                      </c:pt>
                      <c:pt idx="9">
                        <c:v>Plating</c:v>
                      </c:pt>
                      <c:pt idx="10">
                        <c:v>Vacuum</c:v>
                      </c:pt>
                      <c:pt idx="11">
                        <c:v>Mechanical</c:v>
                      </c:pt>
                      <c:pt idx="12">
                        <c:v>LeakTestFailure</c:v>
                      </c:pt>
                      <c:pt idx="13">
                        <c:v>Oxidation</c:v>
                      </c:pt>
                      <c:pt idx="14">
                        <c:v>Residues</c:v>
                      </c:pt>
                      <c:pt idx="15">
                        <c:v>Instrumentation</c:v>
                      </c:pt>
                      <c:pt idx="16">
                        <c:v>InspectionFailure</c:v>
                      </c:pt>
                      <c:pt idx="17">
                        <c:v>ShippingDamage</c:v>
                      </c:pt>
                      <c:pt idx="18">
                        <c:v>RFCMTF</c:v>
                      </c:pt>
                      <c:pt idx="19">
                        <c:v>Parallelism</c:v>
                      </c:pt>
                      <c:pt idx="20">
                        <c:v>Flatness</c:v>
                      </c:pt>
                      <c:pt idx="21">
                        <c:v>Delamination</c:v>
                      </c:pt>
                    </c:strCache>
                  </c:strRef>
                </c:cat>
                <c:val>
                  <c:numRef>
                    <c:extLst>
                      <c:ext uri="{02D57815-91ED-43cb-92C2-25804820EDAC}">
                        <c15:fullRef>
                          <c15:sqref>'QualReview Mtg  Data 09May25'!$J$6:$J$28</c15:sqref>
                        </c15:fullRef>
                        <c15:formulaRef>
                          <c15:sqref>'QualReview Mtg  Data 09May25'!$J$6:$J$27</c15:sqref>
                        </c15:formulaRef>
                      </c:ext>
                    </c:extLst>
                    <c:numCache>
                      <c:formatCode>General</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08-FBF4-420D-98B6-AAF5535866BF}"/>
                  </c:ext>
                </c:extLst>
              </c15:ser>
            </c15:filteredBarSeries>
          </c:ext>
        </c:extLst>
      </c:barChart>
      <c:catAx>
        <c:axId val="6008942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49275760"/>
        <c:crosses val="autoZero"/>
        <c:auto val="1"/>
        <c:lblAlgn val="ctr"/>
        <c:lblOffset val="100"/>
        <c:noMultiLvlLbl val="0"/>
      </c:catAx>
      <c:valAx>
        <c:axId val="5492757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089420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800" b="0" i="0" baseline="0">
                <a:effectLst/>
              </a:rPr>
              <a:t>NCR Closure by Age </a:t>
            </a:r>
            <a:endParaRPr lang="en-US">
              <a:effectLst/>
            </a:endParaRPr>
          </a:p>
          <a:p>
            <a:pPr>
              <a:defRPr/>
            </a:pPr>
            <a:r>
              <a:rPr lang="en-US" sz="1800" b="0" i="0" baseline="0">
                <a:effectLst/>
              </a:rPr>
              <a:t>8-Jan-25</a:t>
            </a:r>
            <a:endParaRPr lang="en-US">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'QualReview Mtg  Data 09May25'!$C$52</c:f>
              <c:strCache>
                <c:ptCount val="1"/>
                <c:pt idx="0">
                  <c:v>AUPCAV</c:v>
                </c:pt>
              </c:strCache>
            </c:strRef>
          </c:tx>
          <c:spPr>
            <a:solidFill>
              <a:schemeClr val="accent1"/>
            </a:solidFill>
            <a:ln>
              <a:noFill/>
            </a:ln>
            <a:effectLst/>
          </c:spPr>
          <c:invertIfNegative val="0"/>
          <c:cat>
            <c:strRef>
              <c:extLst>
                <c:ext xmlns:c15="http://schemas.microsoft.com/office/drawing/2012/chart" uri="{02D57815-91ED-43cb-92C2-25804820EDAC}">
                  <c15:fullRef>
                    <c15:sqref>'QualReview Mtg  Data 09May25'!$B$53:$B$59</c15:sqref>
                  </c15:fullRef>
                </c:ext>
              </c:extLst>
              <c:f>'QualReview Mtg  Data 09May25'!$B$53:$B$58</c:f>
              <c:strCache>
                <c:ptCount val="6"/>
                <c:pt idx="0">
                  <c:v>&lt;2 wks</c:v>
                </c:pt>
                <c:pt idx="1">
                  <c:v>2wks - 1 mo</c:v>
                </c:pt>
                <c:pt idx="2">
                  <c:v>1-3 mo</c:v>
                </c:pt>
                <c:pt idx="3">
                  <c:v>3-6 mo</c:v>
                </c:pt>
                <c:pt idx="4">
                  <c:v>6-12 mo</c:v>
                </c:pt>
                <c:pt idx="5">
                  <c:v>&gt;12 mo</c:v>
                </c:pt>
              </c:strCache>
            </c:strRef>
          </c:cat>
          <c:val>
            <c:numRef>
              <c:extLst>
                <c:ext xmlns:c15="http://schemas.microsoft.com/office/drawing/2012/chart" uri="{02D57815-91ED-43cb-92C2-25804820EDAC}">
                  <c15:fullRef>
                    <c15:sqref>'QualReview Mtg  Data 09May25'!$C$53:$C$59</c15:sqref>
                  </c15:fullRef>
                </c:ext>
              </c:extLst>
              <c:f>'QualReview Mtg  Data 09May25'!$C$53:$C$58</c:f>
              <c:numCache>
                <c:formatCode>General</c:formatCode>
                <c:ptCount val="6"/>
              </c:numCache>
            </c:numRef>
          </c:val>
          <c:extLst>
            <c:ext xmlns:c16="http://schemas.microsoft.com/office/drawing/2014/chart" uri="{C3380CC4-5D6E-409C-BE32-E72D297353CC}">
              <c16:uniqueId val="{00000000-195B-4B55-9472-F49F2230C6F8}"/>
            </c:ext>
          </c:extLst>
        </c:ser>
        <c:ser>
          <c:idx val="1"/>
          <c:order val="1"/>
          <c:tx>
            <c:strRef>
              <c:f>'QualReview Mtg  Data 09May25'!$D$52</c:f>
              <c:strCache>
                <c:ptCount val="1"/>
                <c:pt idx="0">
                  <c:v>AUPPS</c:v>
                </c:pt>
              </c:strCache>
            </c:strRef>
          </c:tx>
          <c:spPr>
            <a:solidFill>
              <a:schemeClr val="accent2"/>
            </a:solidFill>
            <a:ln>
              <a:noFill/>
            </a:ln>
            <a:effectLst/>
          </c:spPr>
          <c:invertIfNegative val="0"/>
          <c:cat>
            <c:strRef>
              <c:extLst>
                <c:ext xmlns:c15="http://schemas.microsoft.com/office/drawing/2012/chart" uri="{02D57815-91ED-43cb-92C2-25804820EDAC}">
                  <c15:fullRef>
                    <c15:sqref>'QualReview Mtg  Data 09May25'!$B$53:$B$59</c15:sqref>
                  </c15:fullRef>
                </c:ext>
              </c:extLst>
              <c:f>'QualReview Mtg  Data 09May25'!$B$53:$B$58</c:f>
              <c:strCache>
                <c:ptCount val="6"/>
                <c:pt idx="0">
                  <c:v>&lt;2 wks</c:v>
                </c:pt>
                <c:pt idx="1">
                  <c:v>2wks - 1 mo</c:v>
                </c:pt>
                <c:pt idx="2">
                  <c:v>1-3 mo</c:v>
                </c:pt>
                <c:pt idx="3">
                  <c:v>3-6 mo</c:v>
                </c:pt>
                <c:pt idx="4">
                  <c:v>6-12 mo</c:v>
                </c:pt>
                <c:pt idx="5">
                  <c:v>&gt;12 mo</c:v>
                </c:pt>
              </c:strCache>
            </c:strRef>
          </c:cat>
          <c:val>
            <c:numRef>
              <c:extLst>
                <c:ext xmlns:c15="http://schemas.microsoft.com/office/drawing/2012/chart" uri="{02D57815-91ED-43cb-92C2-25804820EDAC}">
                  <c15:fullRef>
                    <c15:sqref>'QualReview Mtg  Data 09May25'!$D$53:$D$59</c15:sqref>
                  </c15:fullRef>
                </c:ext>
              </c:extLst>
              <c:f>'QualReview Mtg  Data 09May25'!$D$53:$D$58</c:f>
              <c:numCache>
                <c:formatCode>General</c:formatCode>
                <c:ptCount val="6"/>
              </c:numCache>
            </c:numRef>
          </c:val>
          <c:extLst>
            <c:ext xmlns:c16="http://schemas.microsoft.com/office/drawing/2014/chart" uri="{C3380CC4-5D6E-409C-BE32-E72D297353CC}">
              <c16:uniqueId val="{00000001-195B-4B55-9472-F49F2230C6F8}"/>
            </c:ext>
          </c:extLst>
        </c:ser>
        <c:ser>
          <c:idx val="2"/>
          <c:order val="2"/>
          <c:tx>
            <c:strRef>
              <c:f>'QualReview Mtg  Data 09May25'!$E$52</c:f>
              <c:strCache>
                <c:ptCount val="1"/>
                <c:pt idx="0">
                  <c:v>C100R</c:v>
                </c:pt>
              </c:strCache>
            </c:strRef>
          </c:tx>
          <c:spPr>
            <a:solidFill>
              <a:schemeClr val="accent3"/>
            </a:solidFill>
            <a:ln>
              <a:noFill/>
            </a:ln>
            <a:effectLst/>
          </c:spPr>
          <c:invertIfNegative val="0"/>
          <c:cat>
            <c:strRef>
              <c:extLst>
                <c:ext xmlns:c15="http://schemas.microsoft.com/office/drawing/2012/chart" uri="{02D57815-91ED-43cb-92C2-25804820EDAC}">
                  <c15:fullRef>
                    <c15:sqref>'QualReview Mtg  Data 09May25'!$B$53:$B$59</c15:sqref>
                  </c15:fullRef>
                </c:ext>
              </c:extLst>
              <c:f>'QualReview Mtg  Data 09May25'!$B$53:$B$58</c:f>
              <c:strCache>
                <c:ptCount val="6"/>
                <c:pt idx="0">
                  <c:v>&lt;2 wks</c:v>
                </c:pt>
                <c:pt idx="1">
                  <c:v>2wks - 1 mo</c:v>
                </c:pt>
                <c:pt idx="2">
                  <c:v>1-3 mo</c:v>
                </c:pt>
                <c:pt idx="3">
                  <c:v>3-6 mo</c:v>
                </c:pt>
                <c:pt idx="4">
                  <c:v>6-12 mo</c:v>
                </c:pt>
                <c:pt idx="5">
                  <c:v>&gt;12 mo</c:v>
                </c:pt>
              </c:strCache>
            </c:strRef>
          </c:cat>
          <c:val>
            <c:numRef>
              <c:extLst>
                <c:ext xmlns:c15="http://schemas.microsoft.com/office/drawing/2012/chart" uri="{02D57815-91ED-43cb-92C2-25804820EDAC}">
                  <c15:fullRef>
                    <c15:sqref>'QualReview Mtg  Data 09May25'!$E$53:$E$59</c15:sqref>
                  </c15:fullRef>
                </c:ext>
              </c:extLst>
              <c:f>'QualReview Mtg  Data 09May25'!$E$53:$E$58</c:f>
              <c:numCache>
                <c:formatCode>General</c:formatCode>
                <c:ptCount val="6"/>
              </c:numCache>
            </c:numRef>
          </c:val>
          <c:extLst>
            <c:ext xmlns:c16="http://schemas.microsoft.com/office/drawing/2014/chart" uri="{C3380CC4-5D6E-409C-BE32-E72D297353CC}">
              <c16:uniqueId val="{00000002-195B-4B55-9472-F49F2230C6F8}"/>
            </c:ext>
          </c:extLst>
        </c:ser>
        <c:ser>
          <c:idx val="3"/>
          <c:order val="3"/>
          <c:tx>
            <c:strRef>
              <c:f>'QualReview Mtg  Data 09May25'!$F$52</c:f>
              <c:strCache>
                <c:ptCount val="1"/>
                <c:pt idx="0">
                  <c:v>ER5C</c:v>
                </c:pt>
              </c:strCache>
            </c:strRef>
          </c:tx>
          <c:spPr>
            <a:solidFill>
              <a:schemeClr val="accent4"/>
            </a:solidFill>
            <a:ln>
              <a:noFill/>
            </a:ln>
            <a:effectLst/>
          </c:spPr>
          <c:invertIfNegative val="0"/>
          <c:cat>
            <c:strRef>
              <c:extLst>
                <c:ext xmlns:c15="http://schemas.microsoft.com/office/drawing/2012/chart" uri="{02D57815-91ED-43cb-92C2-25804820EDAC}">
                  <c15:fullRef>
                    <c15:sqref>'QualReview Mtg  Data 09May25'!$B$53:$B$59</c15:sqref>
                  </c15:fullRef>
                </c:ext>
              </c:extLst>
              <c:f>'QualReview Mtg  Data 09May25'!$B$53:$B$58</c:f>
              <c:strCache>
                <c:ptCount val="6"/>
                <c:pt idx="0">
                  <c:v>&lt;2 wks</c:v>
                </c:pt>
                <c:pt idx="1">
                  <c:v>2wks - 1 mo</c:v>
                </c:pt>
                <c:pt idx="2">
                  <c:v>1-3 mo</c:v>
                </c:pt>
                <c:pt idx="3">
                  <c:v>3-6 mo</c:v>
                </c:pt>
                <c:pt idx="4">
                  <c:v>6-12 mo</c:v>
                </c:pt>
                <c:pt idx="5">
                  <c:v>&gt;12 mo</c:v>
                </c:pt>
              </c:strCache>
            </c:strRef>
          </c:cat>
          <c:val>
            <c:numRef>
              <c:extLst>
                <c:ext xmlns:c15="http://schemas.microsoft.com/office/drawing/2012/chart" uri="{02D57815-91ED-43cb-92C2-25804820EDAC}">
                  <c15:fullRef>
                    <c15:sqref>'QualReview Mtg  Data 09May25'!$F$53:$F$59</c15:sqref>
                  </c15:fullRef>
                </c:ext>
              </c:extLst>
              <c:f>'QualReview Mtg  Data 09May25'!$F$53:$F$58</c:f>
              <c:numCache>
                <c:formatCode>General</c:formatCode>
                <c:ptCount val="6"/>
              </c:numCache>
            </c:numRef>
          </c:val>
          <c:extLst>
            <c:ext xmlns:c16="http://schemas.microsoft.com/office/drawing/2014/chart" uri="{C3380CC4-5D6E-409C-BE32-E72D297353CC}">
              <c16:uniqueId val="{00000003-195B-4B55-9472-F49F2230C6F8}"/>
            </c:ext>
          </c:extLst>
        </c:ser>
        <c:ser>
          <c:idx val="4"/>
          <c:order val="4"/>
          <c:tx>
            <c:strRef>
              <c:f>'QualReview Mtg  Data 09May25'!$G$52</c:f>
              <c:strCache>
                <c:ptCount val="1"/>
                <c:pt idx="0">
                  <c:v>L2HE</c:v>
                </c:pt>
              </c:strCache>
            </c:strRef>
          </c:tx>
          <c:spPr>
            <a:solidFill>
              <a:schemeClr val="accent5"/>
            </a:solidFill>
            <a:ln>
              <a:noFill/>
            </a:ln>
            <a:effectLst/>
          </c:spPr>
          <c:invertIfNegative val="0"/>
          <c:cat>
            <c:strRef>
              <c:extLst>
                <c:ext xmlns:c15="http://schemas.microsoft.com/office/drawing/2012/chart" uri="{02D57815-91ED-43cb-92C2-25804820EDAC}">
                  <c15:fullRef>
                    <c15:sqref>'QualReview Mtg  Data 09May25'!$B$53:$B$59</c15:sqref>
                  </c15:fullRef>
                </c:ext>
              </c:extLst>
              <c:f>'QualReview Mtg  Data 09May25'!$B$53:$B$58</c:f>
              <c:strCache>
                <c:ptCount val="6"/>
                <c:pt idx="0">
                  <c:v>&lt;2 wks</c:v>
                </c:pt>
                <c:pt idx="1">
                  <c:v>2wks - 1 mo</c:v>
                </c:pt>
                <c:pt idx="2">
                  <c:v>1-3 mo</c:v>
                </c:pt>
                <c:pt idx="3">
                  <c:v>3-6 mo</c:v>
                </c:pt>
                <c:pt idx="4">
                  <c:v>6-12 mo</c:v>
                </c:pt>
                <c:pt idx="5">
                  <c:v>&gt;12 mo</c:v>
                </c:pt>
              </c:strCache>
            </c:strRef>
          </c:cat>
          <c:val>
            <c:numRef>
              <c:extLst>
                <c:ext xmlns:c15="http://schemas.microsoft.com/office/drawing/2012/chart" uri="{02D57815-91ED-43cb-92C2-25804820EDAC}">
                  <c15:fullRef>
                    <c15:sqref>'QualReview Mtg  Data 09May25'!$G$53:$G$59</c15:sqref>
                  </c15:fullRef>
                </c:ext>
              </c:extLst>
              <c:f>'QualReview Mtg  Data 09May25'!$G$53:$G$58</c:f>
              <c:numCache>
                <c:formatCode>General</c:formatCode>
                <c:ptCount val="6"/>
              </c:numCache>
            </c:numRef>
          </c:val>
          <c:extLst>
            <c:ext xmlns:c16="http://schemas.microsoft.com/office/drawing/2014/chart" uri="{C3380CC4-5D6E-409C-BE32-E72D297353CC}">
              <c16:uniqueId val="{00000004-195B-4B55-9472-F49F2230C6F8}"/>
            </c:ext>
          </c:extLst>
        </c:ser>
        <c:ser>
          <c:idx val="5"/>
          <c:order val="5"/>
          <c:tx>
            <c:strRef>
              <c:f>'QualReview Mtg  Data 09May25'!$H$52</c:f>
              <c:strCache>
                <c:ptCount val="1"/>
                <c:pt idx="0">
                  <c:v>SNSPPU</c:v>
                </c:pt>
              </c:strCache>
            </c:strRef>
          </c:tx>
          <c:spPr>
            <a:solidFill>
              <a:schemeClr val="accent6"/>
            </a:solidFill>
            <a:ln>
              <a:noFill/>
            </a:ln>
            <a:effectLst/>
          </c:spPr>
          <c:invertIfNegative val="0"/>
          <c:cat>
            <c:strRef>
              <c:extLst>
                <c:ext xmlns:c15="http://schemas.microsoft.com/office/drawing/2012/chart" uri="{02D57815-91ED-43cb-92C2-25804820EDAC}">
                  <c15:fullRef>
                    <c15:sqref>'QualReview Mtg  Data 09May25'!$B$53:$B$59</c15:sqref>
                  </c15:fullRef>
                </c:ext>
              </c:extLst>
              <c:f>'QualReview Mtg  Data 09May25'!$B$53:$B$58</c:f>
              <c:strCache>
                <c:ptCount val="6"/>
                <c:pt idx="0">
                  <c:v>&lt;2 wks</c:v>
                </c:pt>
                <c:pt idx="1">
                  <c:v>2wks - 1 mo</c:v>
                </c:pt>
                <c:pt idx="2">
                  <c:v>1-3 mo</c:v>
                </c:pt>
                <c:pt idx="3">
                  <c:v>3-6 mo</c:v>
                </c:pt>
                <c:pt idx="4">
                  <c:v>6-12 mo</c:v>
                </c:pt>
                <c:pt idx="5">
                  <c:v>&gt;12 mo</c:v>
                </c:pt>
              </c:strCache>
            </c:strRef>
          </c:cat>
          <c:val>
            <c:numRef>
              <c:extLst>
                <c:ext xmlns:c15="http://schemas.microsoft.com/office/drawing/2012/chart" uri="{02D57815-91ED-43cb-92C2-25804820EDAC}">
                  <c15:fullRef>
                    <c15:sqref>'QualReview Mtg  Data 09May25'!$H$53:$H$59</c15:sqref>
                  </c15:fullRef>
                </c:ext>
              </c:extLst>
              <c:f>'QualReview Mtg  Data 09May25'!$H$53:$H$58</c:f>
              <c:numCache>
                <c:formatCode>General</c:formatCode>
                <c:ptCount val="6"/>
              </c:numCache>
            </c:numRef>
          </c:val>
          <c:extLst>
            <c:ext xmlns:c16="http://schemas.microsoft.com/office/drawing/2014/chart" uri="{C3380CC4-5D6E-409C-BE32-E72D297353CC}">
              <c16:uniqueId val="{00000005-195B-4B55-9472-F49F2230C6F8}"/>
            </c:ext>
          </c:extLst>
        </c:ser>
        <c:ser>
          <c:idx val="6"/>
          <c:order val="6"/>
          <c:tx>
            <c:strRef>
              <c:f>'QualReview Mtg  Data 09May25'!$I$52</c:f>
              <c:strCache>
                <c:ptCount val="1"/>
                <c:pt idx="0">
                  <c:v>EIC197</c:v>
                </c:pt>
              </c:strCache>
            </c:strRef>
          </c:tx>
          <c:spPr>
            <a:solidFill>
              <a:schemeClr val="accent1">
                <a:lumMod val="60000"/>
              </a:schemeClr>
            </a:solidFill>
            <a:ln>
              <a:noFill/>
            </a:ln>
            <a:effectLst/>
          </c:spPr>
          <c:invertIfNegative val="0"/>
          <c:cat>
            <c:strRef>
              <c:extLst>
                <c:ext xmlns:c15="http://schemas.microsoft.com/office/drawing/2012/chart" uri="{02D57815-91ED-43cb-92C2-25804820EDAC}">
                  <c15:fullRef>
                    <c15:sqref>'QualReview Mtg  Data 09May25'!$B$53:$B$59</c15:sqref>
                  </c15:fullRef>
                </c:ext>
              </c:extLst>
              <c:f>'QualReview Mtg  Data 09May25'!$B$53:$B$58</c:f>
              <c:strCache>
                <c:ptCount val="6"/>
                <c:pt idx="0">
                  <c:v>&lt;2 wks</c:v>
                </c:pt>
                <c:pt idx="1">
                  <c:v>2wks - 1 mo</c:v>
                </c:pt>
                <c:pt idx="2">
                  <c:v>1-3 mo</c:v>
                </c:pt>
                <c:pt idx="3">
                  <c:v>3-6 mo</c:v>
                </c:pt>
                <c:pt idx="4">
                  <c:v>6-12 mo</c:v>
                </c:pt>
                <c:pt idx="5">
                  <c:v>&gt;12 mo</c:v>
                </c:pt>
              </c:strCache>
            </c:strRef>
          </c:cat>
          <c:val>
            <c:numRef>
              <c:extLst>
                <c:ext xmlns:c15="http://schemas.microsoft.com/office/drawing/2012/chart" uri="{02D57815-91ED-43cb-92C2-25804820EDAC}">
                  <c15:fullRef>
                    <c15:sqref>'QualReview Mtg  Data 09May25'!$I$53:$I$59</c15:sqref>
                  </c15:fullRef>
                </c:ext>
              </c:extLst>
              <c:f>'QualReview Mtg  Data 09May25'!$I$53:$I$58</c:f>
              <c:numCache>
                <c:formatCode>General</c:formatCode>
                <c:ptCount val="6"/>
              </c:numCache>
            </c:numRef>
          </c:val>
          <c:extLst>
            <c:ext xmlns:c16="http://schemas.microsoft.com/office/drawing/2014/chart" uri="{C3380CC4-5D6E-409C-BE32-E72D297353CC}">
              <c16:uniqueId val="{00000006-195B-4B55-9472-F49F2230C6F8}"/>
            </c:ext>
          </c:extLst>
        </c:ser>
        <c:ser>
          <c:idx val="7"/>
          <c:order val="7"/>
          <c:tx>
            <c:strRef>
              <c:f>'QualReview Mtg  Data 09May25'!$J$52</c:f>
              <c:strCache>
                <c:ptCount val="1"/>
                <c:pt idx="0">
                  <c:v>EIC591SC</c:v>
                </c:pt>
              </c:strCache>
            </c:strRef>
          </c:tx>
          <c:spPr>
            <a:solidFill>
              <a:schemeClr val="accent2">
                <a:lumMod val="60000"/>
              </a:schemeClr>
            </a:solidFill>
            <a:ln>
              <a:noFill/>
            </a:ln>
            <a:effectLst/>
          </c:spPr>
          <c:invertIfNegative val="0"/>
          <c:cat>
            <c:strRef>
              <c:extLst>
                <c:ext xmlns:c15="http://schemas.microsoft.com/office/drawing/2012/chart" uri="{02D57815-91ED-43cb-92C2-25804820EDAC}">
                  <c15:fullRef>
                    <c15:sqref>'QualReview Mtg  Data 09May25'!$B$53:$B$59</c15:sqref>
                  </c15:fullRef>
                </c:ext>
              </c:extLst>
              <c:f>'QualReview Mtg  Data 09May25'!$B$53:$B$58</c:f>
              <c:strCache>
                <c:ptCount val="6"/>
                <c:pt idx="0">
                  <c:v>&lt;2 wks</c:v>
                </c:pt>
                <c:pt idx="1">
                  <c:v>2wks - 1 mo</c:v>
                </c:pt>
                <c:pt idx="2">
                  <c:v>1-3 mo</c:v>
                </c:pt>
                <c:pt idx="3">
                  <c:v>3-6 mo</c:v>
                </c:pt>
                <c:pt idx="4">
                  <c:v>6-12 mo</c:v>
                </c:pt>
                <c:pt idx="5">
                  <c:v>&gt;12 mo</c:v>
                </c:pt>
              </c:strCache>
            </c:strRef>
          </c:cat>
          <c:val>
            <c:numRef>
              <c:extLst>
                <c:ext xmlns:c15="http://schemas.microsoft.com/office/drawing/2012/chart" uri="{02D57815-91ED-43cb-92C2-25804820EDAC}">
                  <c15:fullRef>
                    <c15:sqref>'QualReview Mtg  Data 09May25'!$J$53:$J$59</c15:sqref>
                  </c15:fullRef>
                </c:ext>
              </c:extLst>
              <c:f>'QualReview Mtg  Data 09May25'!$J$53:$J$58</c:f>
              <c:numCache>
                <c:formatCode>General</c:formatCode>
                <c:ptCount val="6"/>
              </c:numCache>
            </c:numRef>
          </c:val>
          <c:extLst>
            <c:ext xmlns:c16="http://schemas.microsoft.com/office/drawing/2014/chart" uri="{C3380CC4-5D6E-409C-BE32-E72D297353CC}">
              <c16:uniqueId val="{00000007-195B-4B55-9472-F49F2230C6F8}"/>
            </c:ext>
          </c:extLst>
        </c:ser>
        <c:dLbls>
          <c:showLegendKey val="0"/>
          <c:showVal val="0"/>
          <c:showCatName val="0"/>
          <c:showSerName val="0"/>
          <c:showPercent val="0"/>
          <c:showBubbleSize val="0"/>
        </c:dLbls>
        <c:gapWidth val="219"/>
        <c:axId val="433922495"/>
        <c:axId val="433649487"/>
      </c:barChart>
      <c:lineChart>
        <c:grouping val="standard"/>
        <c:varyColors val="0"/>
        <c:ser>
          <c:idx val="8"/>
          <c:order val="8"/>
          <c:tx>
            <c:strRef>
              <c:f>'QualReview Mtg  Data 09May25'!$K$52</c:f>
              <c:strCache>
                <c:ptCount val="1"/>
                <c:pt idx="0">
                  <c:v>TOTAL</c:v>
                </c:pt>
              </c:strCache>
            </c:strRef>
          </c:tx>
          <c:spPr>
            <a:ln w="28575" cap="rnd">
              <a:no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'QualReview Mtg  Data 09May25'!$B$53:$B$59</c15:sqref>
                  </c15:fullRef>
                </c:ext>
              </c:extLst>
              <c:f>'QualReview Mtg  Data 09May25'!$B$53:$B$58</c:f>
              <c:strCache>
                <c:ptCount val="6"/>
                <c:pt idx="0">
                  <c:v>&lt;2 wks</c:v>
                </c:pt>
                <c:pt idx="1">
                  <c:v>2wks - 1 mo</c:v>
                </c:pt>
                <c:pt idx="2">
                  <c:v>1-3 mo</c:v>
                </c:pt>
                <c:pt idx="3">
                  <c:v>3-6 mo</c:v>
                </c:pt>
                <c:pt idx="4">
                  <c:v>6-12 mo</c:v>
                </c:pt>
                <c:pt idx="5">
                  <c:v>&gt;12 mo</c:v>
                </c:pt>
              </c:strCache>
            </c:strRef>
          </c:cat>
          <c:val>
            <c:numRef>
              <c:extLst>
                <c:ext xmlns:c15="http://schemas.microsoft.com/office/drawing/2012/chart" uri="{02D57815-91ED-43cb-92C2-25804820EDAC}">
                  <c15:fullRef>
                    <c15:sqref>'QualReview Mtg  Data 09May25'!$K$53:$K$59</c15:sqref>
                  </c15:fullRef>
                </c:ext>
              </c:extLst>
              <c:f>'QualReview Mtg  Data 09May25'!$K$53:$K$58</c:f>
              <c:numCache>
                <c:formatCode>General</c:formatCode>
                <c:ptCount val="6"/>
                <c:pt idx="0">
                  <c:v>0</c:v>
                </c:pt>
                <c:pt idx="1">
                  <c:v>0</c:v>
                </c:pt>
                <c:pt idx="2">
                  <c:v>0</c:v>
                </c:pt>
                <c:pt idx="3">
                  <c:v>0</c:v>
                </c:pt>
                <c:pt idx="4">
                  <c:v>0</c:v>
                </c:pt>
                <c:pt idx="5">
                  <c:v>0</c:v>
                </c:pt>
              </c:numCache>
            </c:numRef>
          </c:val>
          <c:smooth val="0"/>
          <c:extLst>
            <c:ext xmlns:c16="http://schemas.microsoft.com/office/drawing/2014/chart" uri="{C3380CC4-5D6E-409C-BE32-E72D297353CC}">
              <c16:uniqueId val="{00000008-195B-4B55-9472-F49F2230C6F8}"/>
            </c:ext>
          </c:extLst>
        </c:ser>
        <c:dLbls>
          <c:showLegendKey val="0"/>
          <c:showVal val="0"/>
          <c:showCatName val="0"/>
          <c:showSerName val="0"/>
          <c:showPercent val="0"/>
          <c:showBubbleSize val="0"/>
        </c:dLbls>
        <c:marker val="1"/>
        <c:smooth val="0"/>
        <c:axId val="433950895"/>
        <c:axId val="433650319"/>
      </c:lineChart>
      <c:catAx>
        <c:axId val="43392249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33649487"/>
        <c:crosses val="autoZero"/>
        <c:auto val="1"/>
        <c:lblAlgn val="ctr"/>
        <c:lblOffset val="100"/>
        <c:noMultiLvlLbl val="0"/>
      </c:catAx>
      <c:valAx>
        <c:axId val="433649487"/>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33922495"/>
        <c:crosses val="autoZero"/>
        <c:crossBetween val="between"/>
      </c:valAx>
      <c:valAx>
        <c:axId val="433650319"/>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33950895"/>
        <c:crosses val="max"/>
        <c:crossBetween val="between"/>
      </c:valAx>
      <c:catAx>
        <c:axId val="433950895"/>
        <c:scaling>
          <c:orientation val="minMax"/>
        </c:scaling>
        <c:delete val="1"/>
        <c:axPos val="b"/>
        <c:numFmt formatCode="General" sourceLinked="1"/>
        <c:majorTickMark val="out"/>
        <c:minorTickMark val="none"/>
        <c:tickLblPos val="nextTo"/>
        <c:crossAx val="433650319"/>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800" b="0" i="0" baseline="0">
                <a:effectLst/>
              </a:rPr>
              <a:t>SRF OPS NCR Disposition Histogram</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'[1]NCR Data'!$B$24</c:f>
              <c:strCache>
                <c:ptCount val="1"/>
                <c:pt idx="0">
                  <c:v>AUP</c:v>
                </c:pt>
              </c:strCache>
            </c:strRef>
          </c:tx>
          <c:spPr>
            <a:solidFill>
              <a:schemeClr val="accent1"/>
            </a:solidFill>
            <a:ln>
              <a:noFill/>
            </a:ln>
            <a:effectLst/>
          </c:spPr>
          <c:invertIfNegative val="0"/>
          <c:cat>
            <c:strRef>
              <c:f>'[1]NCR Data'!$A$25:$A$28</c:f>
              <c:strCache>
                <c:ptCount val="4"/>
                <c:pt idx="0">
                  <c:v>UseAsIs</c:v>
                </c:pt>
                <c:pt idx="1">
                  <c:v>Conforming</c:v>
                </c:pt>
                <c:pt idx="2">
                  <c:v>Return to Vendor</c:v>
                </c:pt>
                <c:pt idx="3">
                  <c:v>Reject</c:v>
                </c:pt>
              </c:strCache>
            </c:strRef>
          </c:cat>
          <c:val>
            <c:numRef>
              <c:f>'[1]NCR Data'!$B$25:$B$28</c:f>
              <c:numCache>
                <c:formatCode>General</c:formatCode>
                <c:ptCount val="4"/>
                <c:pt idx="0">
                  <c:v>16</c:v>
                </c:pt>
              </c:numCache>
            </c:numRef>
          </c:val>
          <c:extLst>
            <c:ext xmlns:c16="http://schemas.microsoft.com/office/drawing/2014/chart" uri="{C3380CC4-5D6E-409C-BE32-E72D297353CC}">
              <c16:uniqueId val="{00000000-EB50-42D0-8B02-88EE3531A706}"/>
            </c:ext>
          </c:extLst>
        </c:ser>
        <c:ser>
          <c:idx val="1"/>
          <c:order val="1"/>
          <c:tx>
            <c:strRef>
              <c:f>'[1]NCR Data'!$C$24</c:f>
              <c:strCache>
                <c:ptCount val="1"/>
                <c:pt idx="0">
                  <c:v>C100R</c:v>
                </c:pt>
              </c:strCache>
            </c:strRef>
          </c:tx>
          <c:spPr>
            <a:solidFill>
              <a:schemeClr val="accent2"/>
            </a:solidFill>
            <a:ln>
              <a:noFill/>
            </a:ln>
            <a:effectLst/>
          </c:spPr>
          <c:invertIfNegative val="0"/>
          <c:cat>
            <c:strRef>
              <c:f>'[1]NCR Data'!$A$25:$A$28</c:f>
              <c:strCache>
                <c:ptCount val="4"/>
                <c:pt idx="0">
                  <c:v>UseAsIs</c:v>
                </c:pt>
                <c:pt idx="1">
                  <c:v>Conforming</c:v>
                </c:pt>
                <c:pt idx="2">
                  <c:v>Return to Vendor</c:v>
                </c:pt>
                <c:pt idx="3">
                  <c:v>Reject</c:v>
                </c:pt>
              </c:strCache>
            </c:strRef>
          </c:cat>
          <c:val>
            <c:numRef>
              <c:f>'[1]NCR Data'!$C$25:$C$28</c:f>
              <c:numCache>
                <c:formatCode>General</c:formatCode>
                <c:ptCount val="4"/>
                <c:pt idx="0">
                  <c:v>154</c:v>
                </c:pt>
                <c:pt idx="1">
                  <c:v>29</c:v>
                </c:pt>
                <c:pt idx="3">
                  <c:v>3</c:v>
                </c:pt>
              </c:numCache>
            </c:numRef>
          </c:val>
          <c:extLst>
            <c:ext xmlns:c16="http://schemas.microsoft.com/office/drawing/2014/chart" uri="{C3380CC4-5D6E-409C-BE32-E72D297353CC}">
              <c16:uniqueId val="{00000001-EB50-42D0-8B02-88EE3531A706}"/>
            </c:ext>
          </c:extLst>
        </c:ser>
        <c:ser>
          <c:idx val="2"/>
          <c:order val="2"/>
          <c:tx>
            <c:strRef>
              <c:f>'[1]NCR Data'!$D$24</c:f>
              <c:strCache>
                <c:ptCount val="1"/>
                <c:pt idx="0">
                  <c:v>ER5C</c:v>
                </c:pt>
              </c:strCache>
            </c:strRef>
          </c:tx>
          <c:spPr>
            <a:solidFill>
              <a:schemeClr val="accent3"/>
            </a:solidFill>
            <a:ln>
              <a:noFill/>
            </a:ln>
            <a:effectLst/>
          </c:spPr>
          <c:invertIfNegative val="0"/>
          <c:cat>
            <c:strRef>
              <c:f>'[1]NCR Data'!$A$25:$A$28</c:f>
              <c:strCache>
                <c:ptCount val="4"/>
                <c:pt idx="0">
                  <c:v>UseAsIs</c:v>
                </c:pt>
                <c:pt idx="1">
                  <c:v>Conforming</c:v>
                </c:pt>
                <c:pt idx="2">
                  <c:v>Return to Vendor</c:v>
                </c:pt>
                <c:pt idx="3">
                  <c:v>Reject</c:v>
                </c:pt>
              </c:strCache>
            </c:strRef>
          </c:cat>
          <c:val>
            <c:numRef>
              <c:f>'[1]NCR Data'!$D$25:$D$28</c:f>
              <c:numCache>
                <c:formatCode>General</c:formatCode>
                <c:ptCount val="4"/>
                <c:pt idx="0">
                  <c:v>1040</c:v>
                </c:pt>
                <c:pt idx="1">
                  <c:v>8</c:v>
                </c:pt>
                <c:pt idx="2">
                  <c:v>3</c:v>
                </c:pt>
                <c:pt idx="3">
                  <c:v>8</c:v>
                </c:pt>
              </c:numCache>
            </c:numRef>
          </c:val>
          <c:extLst>
            <c:ext xmlns:c16="http://schemas.microsoft.com/office/drawing/2014/chart" uri="{C3380CC4-5D6E-409C-BE32-E72D297353CC}">
              <c16:uniqueId val="{00000002-EB50-42D0-8B02-88EE3531A706}"/>
            </c:ext>
          </c:extLst>
        </c:ser>
        <c:ser>
          <c:idx val="3"/>
          <c:order val="3"/>
          <c:tx>
            <c:strRef>
              <c:f>'[1]NCR Data'!$E$24</c:f>
              <c:strCache>
                <c:ptCount val="1"/>
                <c:pt idx="0">
                  <c:v>L2HE</c:v>
                </c:pt>
              </c:strCache>
            </c:strRef>
          </c:tx>
          <c:spPr>
            <a:solidFill>
              <a:schemeClr val="accent4"/>
            </a:solidFill>
            <a:ln>
              <a:noFill/>
            </a:ln>
            <a:effectLst/>
          </c:spPr>
          <c:invertIfNegative val="0"/>
          <c:cat>
            <c:strRef>
              <c:f>'[1]NCR Data'!$A$25:$A$28</c:f>
              <c:strCache>
                <c:ptCount val="4"/>
                <c:pt idx="0">
                  <c:v>UseAsIs</c:v>
                </c:pt>
                <c:pt idx="1">
                  <c:v>Conforming</c:v>
                </c:pt>
                <c:pt idx="2">
                  <c:v>Return to Vendor</c:v>
                </c:pt>
                <c:pt idx="3">
                  <c:v>Reject</c:v>
                </c:pt>
              </c:strCache>
            </c:strRef>
          </c:cat>
          <c:val>
            <c:numRef>
              <c:f>'[1]NCR Data'!$E$25:$E$28</c:f>
              <c:numCache>
                <c:formatCode>General</c:formatCode>
                <c:ptCount val="4"/>
                <c:pt idx="0">
                  <c:v>233</c:v>
                </c:pt>
                <c:pt idx="1">
                  <c:v>143</c:v>
                </c:pt>
                <c:pt idx="2">
                  <c:v>158</c:v>
                </c:pt>
                <c:pt idx="3">
                  <c:v>37</c:v>
                </c:pt>
              </c:numCache>
            </c:numRef>
          </c:val>
          <c:extLst>
            <c:ext xmlns:c16="http://schemas.microsoft.com/office/drawing/2014/chart" uri="{C3380CC4-5D6E-409C-BE32-E72D297353CC}">
              <c16:uniqueId val="{00000003-EB50-42D0-8B02-88EE3531A706}"/>
            </c:ext>
          </c:extLst>
        </c:ser>
        <c:ser>
          <c:idx val="4"/>
          <c:order val="4"/>
          <c:tx>
            <c:strRef>
              <c:f>'[1]NCR Data'!$F$24</c:f>
              <c:strCache>
                <c:ptCount val="1"/>
                <c:pt idx="0">
                  <c:v>SNSPPU</c:v>
                </c:pt>
              </c:strCache>
            </c:strRef>
          </c:tx>
          <c:spPr>
            <a:solidFill>
              <a:schemeClr val="accent5"/>
            </a:solidFill>
            <a:ln>
              <a:noFill/>
            </a:ln>
            <a:effectLst/>
          </c:spPr>
          <c:invertIfNegative val="0"/>
          <c:dLbls>
            <c:dLbl>
              <c:idx val="0"/>
              <c:layout>
                <c:manualLayout>
                  <c:x val="-2.1536704671653771E-17"/>
                  <c:y val="-0.1746724890829694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B50-42D0-8B02-88EE3531A706}"/>
                </c:ext>
              </c:extLst>
            </c:dLbl>
            <c:dLbl>
              <c:idx val="1"/>
              <c:layout>
                <c:manualLayout>
                  <c:x val="-4.3073409343307543E-17"/>
                  <c:y val="-9.898107714701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B50-42D0-8B02-88EE3531A706}"/>
                </c:ext>
              </c:extLst>
            </c:dLbl>
            <c:dLbl>
              <c:idx val="2"/>
              <c:layout>
                <c:manualLayout>
                  <c:x val="0"/>
                  <c:y val="-0.1048034934497817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B50-42D0-8B02-88EE3531A706}"/>
                </c:ext>
              </c:extLst>
            </c:dLbl>
            <c:dLbl>
              <c:idx val="3"/>
              <c:layout>
                <c:manualLayout>
                  <c:x val="-8.6146818686615086E-17"/>
                  <c:y val="-8.733624454148471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EB50-42D0-8B02-88EE3531A70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'[1]NCR Data'!$A$25:$A$28</c:f>
              <c:strCache>
                <c:ptCount val="4"/>
                <c:pt idx="0">
                  <c:v>UseAsIs</c:v>
                </c:pt>
                <c:pt idx="1">
                  <c:v>Conforming</c:v>
                </c:pt>
                <c:pt idx="2">
                  <c:v>Return to Vendor</c:v>
                </c:pt>
                <c:pt idx="3">
                  <c:v>Reject</c:v>
                </c:pt>
              </c:strCache>
            </c:strRef>
          </c:cat>
          <c:val>
            <c:numRef>
              <c:f>'[1]NCR Data'!$F$25:$F$28</c:f>
              <c:numCache>
                <c:formatCode>General</c:formatCode>
                <c:ptCount val="4"/>
                <c:pt idx="0">
                  <c:v>951</c:v>
                </c:pt>
                <c:pt idx="1">
                  <c:v>129</c:v>
                </c:pt>
                <c:pt idx="2">
                  <c:v>92</c:v>
                </c:pt>
                <c:pt idx="3">
                  <c:v>25</c:v>
                </c:pt>
              </c:numCache>
            </c:numRef>
          </c:val>
          <c:extLst>
            <c:ext xmlns:c16="http://schemas.microsoft.com/office/drawing/2014/chart" uri="{C3380CC4-5D6E-409C-BE32-E72D297353CC}">
              <c16:uniqueId val="{00000008-EB50-42D0-8B02-88EE3531A706}"/>
            </c:ext>
          </c:extLst>
        </c:ser>
        <c:dLbls>
          <c:showLegendKey val="0"/>
          <c:showVal val="0"/>
          <c:showCatName val="0"/>
          <c:showSerName val="0"/>
          <c:showPercent val="0"/>
          <c:showBubbleSize val="0"/>
        </c:dLbls>
        <c:gapWidth val="150"/>
        <c:overlap val="100"/>
        <c:axId val="996376512"/>
        <c:axId val="761862544"/>
      </c:barChart>
      <c:catAx>
        <c:axId val="9963765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61862544"/>
        <c:crosses val="autoZero"/>
        <c:auto val="1"/>
        <c:lblAlgn val="ctr"/>
        <c:lblOffset val="100"/>
        <c:noMultiLvlLbl val="0"/>
      </c:catAx>
      <c:valAx>
        <c:axId val="76186254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9637651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Ex1.xml><?xml version="1.0" encoding="utf-8"?>
<cx:chartSpace xmlns:a="http://schemas.openxmlformats.org/drawingml/2006/main" xmlns:r="http://schemas.openxmlformats.org/officeDocument/2006/relationships" xmlns:cx="http://schemas.microsoft.com/office/drawing/2014/chartex">
  <cx:chartData>
    <cx:data id="0">
      <cx:strDim type="cat">
        <cx:f>_xlchart.v1.0</cx:f>
      </cx:strDim>
      <cx:numDim type="val">
        <cx:f>_xlchart.v1.2</cx:f>
      </cx:numDim>
    </cx:data>
  </cx:chartData>
  <cx:chart>
    <cx:title pos="t" align="ctr" overlay="0">
      <cx:tx>
        <cx:rich>
          <a:bodyPr spcFirstLastPara="1" vertOverflow="ellipsis" horzOverflow="overflow" wrap="square" lIns="0" tIns="0" rIns="0" bIns="0" anchor="ctr" anchorCtr="1"/>
          <a:lstStyle/>
          <a:p>
            <a:pPr rtl="0"/>
            <a:r>
              <a:rPr lang="en-US" sz="1400" b="0" i="0" baseline="0">
                <a:effectLst/>
              </a:rPr>
              <a:t>SRF Ops NCR Category Pareto </a:t>
            </a:r>
            <a:endParaRPr lang="en-US" sz="1100">
              <a:effectLst/>
            </a:endParaRPr>
          </a:p>
        </cx:rich>
      </cx:tx>
    </cx:title>
    <cx:plotArea>
      <cx:plotAreaRegion>
        <cx:series layoutId="clusteredColumn" uniqueId="{85B69F18-9F3A-45BB-A318-CFE09AF21AA0}">
          <cx:tx>
            <cx:txData>
              <cx:f>_xlchart.v1.1</cx:f>
              <cx:v>TOTAL</cx:v>
            </cx:txData>
          </cx:tx>
          <cx:dataLabels pos="outEnd">
            <cx:visibility seriesName="0" categoryName="0" value="1"/>
            <cx:separator>, </cx:separator>
          </cx:dataLabels>
          <cx:dataId val="0"/>
          <cx:layoutPr>
            <cx:aggregation/>
          </cx:layoutPr>
          <cx:axisId val="1"/>
        </cx:series>
        <cx:series layoutId="paretoLine" ownerIdx="0" uniqueId="{12642762-D9FD-4E10-BF12-7CE58062EDD6}">
          <cx:axisId val="2"/>
        </cx:series>
      </cx:plotAreaRegion>
      <cx:axis id="0">
        <cx:catScaling gapWidth="0"/>
        <cx:tickLabels/>
      </cx:axis>
      <cx:axis id="1">
        <cx:valScaling/>
        <cx:majorGridlines/>
        <cx:tickLabels/>
      </cx:axis>
      <cx:axis id="2">
        <cx:valScaling max="1" min="0"/>
        <cx:units unit="percentage"/>
        <cx:tickLabels/>
      </cx:axis>
    </cx:plotArea>
    <cx:legend pos="t" align="ctr" overlay="0"/>
  </cx:chart>
</cx:chartSpace>
</file>

<file path=xl/charts/chartEx2.xml><?xml version="1.0" encoding="utf-8"?>
<cx:chartSpace xmlns:a="http://schemas.openxmlformats.org/drawingml/2006/main" xmlns:r="http://schemas.openxmlformats.org/officeDocument/2006/relationships" xmlns:cx="http://schemas.microsoft.com/office/drawing/2014/chartex">
  <cx:chartData>
    <cx:data id="0">
      <cx:strDim type="cat">
        <cx:f>_xlchart.v1.3</cx:f>
      </cx:strDim>
      <cx:numDim type="val">
        <cx:f>_xlchart.v1.5</cx:f>
      </cx:numDim>
    </cx:data>
  </cx:chartData>
  <cx:chart>
    <cx:title pos="t" align="ctr" overlay="0">
      <cx:tx>
        <cx:txData>
          <cx:v>NCR Disposition Pareto</cx:v>
        </cx:txData>
      </cx:tx>
      <cx:txPr>
        <a:bodyPr spcFirstLastPara="1" vertOverflow="ellipsis" horzOverflow="overflow" wrap="square" lIns="0" tIns="0" rIns="0" bIns="0" anchor="ctr" anchorCtr="1"/>
        <a:lstStyle/>
        <a:p>
          <a:pPr algn="ctr" rtl="0">
            <a:defRPr/>
          </a:pPr>
          <a:r>
            <a:rPr lang="en-US" sz="1400" b="0" i="0" u="none" strike="noStrike" baseline="0">
              <a:solidFill>
                <a:sysClr val="windowText" lastClr="000000">
                  <a:lumMod val="65000"/>
                  <a:lumOff val="35000"/>
                </a:sysClr>
              </a:solidFill>
              <a:latin typeface="Calibri" panose="020F0502020204030204"/>
            </a:rPr>
            <a:t>NCR Disposition Pareto</a:t>
          </a:r>
        </a:p>
      </cx:txPr>
    </cx:title>
    <cx:plotArea>
      <cx:plotAreaRegion>
        <cx:series layoutId="clusteredColumn" uniqueId="{A4155D30-8C28-4536-8963-EE6215FD0048}">
          <cx:tx>
            <cx:txData>
              <cx:f>_xlchart.v1.4</cx:f>
              <cx:v>TOTAL</cx:v>
            </cx:txData>
          </cx:tx>
          <cx:dataLabels>
            <cx:visibility seriesName="0" categoryName="0" value="1"/>
          </cx:dataLabels>
          <cx:dataId val="0"/>
          <cx:layoutPr>
            <cx:aggregation/>
          </cx:layoutPr>
          <cx:axisId val="1"/>
        </cx:series>
        <cx:series layoutId="paretoLine" ownerIdx="0" uniqueId="{496CCF3A-6CD2-4668-A15B-32F6BCCB3FD8}">
          <cx:axisId val="2"/>
        </cx:series>
      </cx:plotAreaRegion>
      <cx:axis id="0">
        <cx:catScaling gapWidth="0"/>
        <cx:tickLabels/>
      </cx:axis>
      <cx:axis id="1">
        <cx:valScaling/>
        <cx:majorGridlines/>
        <cx:tickLabels/>
      </cx:axis>
      <cx:axis id="2">
        <cx:valScaling max="1" min="0"/>
        <cx:units unit="percentage"/>
        <cx:tickLabels/>
      </cx:axis>
    </cx:plotArea>
  </cx:chart>
</cx:chartSpace>
</file>

<file path=xl/charts/chartEx3.xml><?xml version="1.0" encoding="utf-8"?>
<cx:chartSpace xmlns:a="http://schemas.openxmlformats.org/drawingml/2006/main" xmlns:r="http://schemas.openxmlformats.org/officeDocument/2006/relationships" xmlns:cx="http://schemas.microsoft.com/office/drawing/2014/chartex">
  <cx:chartData>
    <cx:data id="0">
      <cx:strDim type="cat">
        <cx:f>_xlchart.v1.9</cx:f>
      </cx:strDim>
      <cx:numDim type="val">
        <cx:f>_xlchart.v1.11</cx:f>
      </cx:numDim>
    </cx:data>
  </cx:chartData>
  <cx:chart>
    <cx:title pos="t" align="ctr" overlay="0">
      <cx:tx>
        <cx:rich>
          <a:bodyPr spcFirstLastPara="1" vertOverflow="ellipsis" horzOverflow="overflow" wrap="square" lIns="0" tIns="0" rIns="0" bIns="0" anchor="ctr" anchorCtr="1"/>
          <a:lstStyle/>
          <a:p>
            <a:pPr rtl="0"/>
            <a:r>
              <a:rPr lang="en-US" sz="1400" b="0" i="0" baseline="0">
                <a:effectLst/>
              </a:rPr>
              <a:t>SRF Ops NCR Category Pareto </a:t>
            </a:r>
            <a:endParaRPr lang="en-US" sz="1100">
              <a:effectLst/>
            </a:endParaRPr>
          </a:p>
        </cx:rich>
      </cx:tx>
    </cx:title>
    <cx:plotArea>
      <cx:plotAreaRegion>
        <cx:series layoutId="clusteredColumn" uniqueId="{85B69F18-9F3A-45BB-A318-CFE09AF21AA0}">
          <cx:tx>
            <cx:txData>
              <cx:f>_xlchart.v1.10</cx:f>
              <cx:v>TOTAL</cx:v>
            </cx:txData>
          </cx:tx>
          <cx:dataLabels pos="outEnd">
            <cx:visibility seriesName="0" categoryName="0" value="1"/>
            <cx:separator>, </cx:separator>
          </cx:dataLabels>
          <cx:dataId val="0"/>
          <cx:layoutPr>
            <cx:aggregation/>
          </cx:layoutPr>
          <cx:axisId val="1"/>
        </cx:series>
        <cx:series layoutId="paretoLine" ownerIdx="0" uniqueId="{12642762-D9FD-4E10-BF12-7CE58062EDD6}">
          <cx:axisId val="2"/>
        </cx:series>
      </cx:plotAreaRegion>
      <cx:axis id="0">
        <cx:catScaling gapWidth="0"/>
        <cx:tickLabels/>
      </cx:axis>
      <cx:axis id="1">
        <cx:valScaling/>
        <cx:majorGridlines/>
        <cx:tickLabels/>
      </cx:axis>
      <cx:axis id="2">
        <cx:valScaling max="1" min="0"/>
        <cx:units unit="percentage"/>
        <cx:tickLabels/>
      </cx:axis>
    </cx:plotArea>
    <cx:legend pos="t" align="ctr" overlay="0"/>
  </cx:chart>
</cx:chartSpace>
</file>

<file path=xl/charts/chartEx4.xml><?xml version="1.0" encoding="utf-8"?>
<cx:chartSpace xmlns:a="http://schemas.openxmlformats.org/drawingml/2006/main" xmlns:r="http://schemas.openxmlformats.org/officeDocument/2006/relationships" xmlns:cx="http://schemas.microsoft.com/office/drawing/2014/chartex">
  <cx:chartData>
    <cx:data id="0">
      <cx:strDim type="cat">
        <cx:f>_xlchart.v1.6</cx:f>
      </cx:strDim>
      <cx:numDim type="val">
        <cx:f>_xlchart.v1.8</cx:f>
      </cx:numDim>
    </cx:data>
  </cx:chartData>
  <cx:chart>
    <cx:title pos="t" align="ctr" overlay="0">
      <cx:tx>
        <cx:txData>
          <cx:v>NCR Disposition Pareto</cx:v>
        </cx:txData>
      </cx:tx>
      <cx:txPr>
        <a:bodyPr spcFirstLastPara="1" vertOverflow="ellipsis" horzOverflow="overflow" wrap="square" lIns="0" tIns="0" rIns="0" bIns="0" anchor="ctr" anchorCtr="1"/>
        <a:lstStyle/>
        <a:p>
          <a:pPr algn="ctr" rtl="0">
            <a:defRPr/>
          </a:pPr>
          <a:r>
            <a:rPr lang="en-US" sz="1400" b="0" i="0" u="none" strike="noStrike" baseline="0">
              <a:solidFill>
                <a:sysClr val="windowText" lastClr="000000">
                  <a:lumMod val="65000"/>
                  <a:lumOff val="35000"/>
                </a:sysClr>
              </a:solidFill>
              <a:latin typeface="Calibri" panose="020F0502020204030204"/>
            </a:rPr>
            <a:t>NCR Disposition Pareto</a:t>
          </a:r>
        </a:p>
      </cx:txPr>
    </cx:title>
    <cx:plotArea>
      <cx:plotAreaRegion>
        <cx:series layoutId="clusteredColumn" uniqueId="{A4155D30-8C28-4536-8963-EE6215FD0048}">
          <cx:tx>
            <cx:txData>
              <cx:f>_xlchart.v1.7</cx:f>
              <cx:v>TOTAL</cx:v>
            </cx:txData>
          </cx:tx>
          <cx:dataLabels>
            <cx:visibility seriesName="0" categoryName="0" value="1"/>
          </cx:dataLabels>
          <cx:dataId val="0"/>
          <cx:layoutPr>
            <cx:aggregation/>
          </cx:layoutPr>
          <cx:axisId val="1"/>
        </cx:series>
        <cx:series layoutId="paretoLine" ownerIdx="0" uniqueId="{496CCF3A-6CD2-4668-A15B-32F6BCCB3FD8}">
          <cx:axisId val="2"/>
        </cx:series>
      </cx:plotAreaRegion>
      <cx:axis id="0">
        <cx:catScaling gapWidth="0"/>
        <cx:tickLabels/>
      </cx:axis>
      <cx:axis id="1">
        <cx:valScaling/>
        <cx:majorGridlines/>
        <cx:tickLabels/>
      </cx:axis>
      <cx:axis id="2">
        <cx:valScaling max="1" min="0"/>
        <cx:units unit="percentage"/>
        <cx:tickLabels/>
      </cx:axis>
    </cx:plotArea>
  </cx:chart>
</cx:chartSpace>
</file>

<file path=xl/charts/chartEx5.xml><?xml version="1.0" encoding="utf-8"?>
<cx:chartSpace xmlns:a="http://schemas.openxmlformats.org/drawingml/2006/main" xmlns:r="http://schemas.openxmlformats.org/officeDocument/2006/relationships" xmlns:cx="http://schemas.microsoft.com/office/drawing/2014/chartex">
  <cx:chartData>
    <cx:data id="0">
      <cx:strDim type="cat">
        <cx:f>_xlchart.v1.12</cx:f>
      </cx:strDim>
      <cx:numDim type="val">
        <cx:f>_xlchart.v1.14</cx:f>
      </cx:numDim>
    </cx:data>
  </cx:chartData>
  <cx:chart>
    <cx:title pos="t" align="ctr" overlay="0">
      <cx:tx>
        <cx:rich>
          <a:bodyPr spcFirstLastPara="1" vertOverflow="ellipsis" horzOverflow="overflow" wrap="square" lIns="0" tIns="0" rIns="0" bIns="0" anchor="ctr" anchorCtr="1"/>
          <a:lstStyle/>
          <a:p>
            <a:pPr rtl="0"/>
            <a:r>
              <a:rPr lang="en-US" sz="1800" b="0" i="0" baseline="0">
                <a:effectLst/>
              </a:rPr>
              <a:t>SRF Ops NCR Category Pareto </a:t>
            </a:r>
            <a:endParaRPr lang="en-US" sz="1400">
              <a:effectLst/>
            </a:endParaRPr>
          </a:p>
        </cx:rich>
      </cx:tx>
    </cx:title>
    <cx:plotArea>
      <cx:plotAreaRegion>
        <cx:series layoutId="clusteredColumn" uniqueId="{69824F37-1233-4D39-97EF-056062F79FB6}">
          <cx:tx>
            <cx:txData>
              <cx:f>_xlchart.v1.13</cx:f>
              <cx:v>TOTAL</cx:v>
            </cx:txData>
          </cx:tx>
          <cx:dataId val="0"/>
          <cx:layoutPr>
            <cx:aggregation/>
          </cx:layoutPr>
          <cx:axisId val="1"/>
        </cx:series>
        <cx:series layoutId="paretoLine" ownerIdx="0" uniqueId="{F011899D-1F80-4453-8FA4-2A65C94A40D9}">
          <cx:axisId val="2"/>
        </cx:series>
      </cx:plotAreaRegion>
      <cx:axis id="0">
        <cx:catScaling gapWidth="0"/>
        <cx:tickLabels/>
      </cx:axis>
      <cx:axis id="1">
        <cx:valScaling/>
        <cx:majorGridlines/>
        <cx:tickLabels/>
      </cx:axis>
      <cx:axis id="2">
        <cx:valScaling max="1" min="0"/>
        <cx:units unit="percentage"/>
        <cx:tickLabels/>
      </cx:axis>
    </cx:plotArea>
    <cx:legend pos="t" align="ctr" overlay="0"/>
  </cx:chart>
</cx:chartSpace>
</file>

<file path=xl/charts/chartEx6.xml><?xml version="1.0" encoding="utf-8"?>
<cx:chartSpace xmlns:a="http://schemas.openxmlformats.org/drawingml/2006/main" xmlns:r="http://schemas.openxmlformats.org/officeDocument/2006/relationships" xmlns:cx="http://schemas.microsoft.com/office/drawing/2014/chartex">
  <cx:chartData>
    <cx:data id="0">
      <cx:strDim type="cat">
        <cx:f>_xlchart.v1.15</cx:f>
      </cx:strDim>
      <cx:numDim type="val">
        <cx:f>_xlchart.v1.17</cx:f>
      </cx:numDim>
    </cx:data>
  </cx:chartData>
  <cx:chart>
    <cx:title pos="t" align="ctr" overlay="0">
      <cx:tx>
        <cx:txData>
          <cx:v>NCR Disposition Pareto</cx:v>
        </cx:txData>
      </cx:tx>
      <cx:txPr>
        <a:bodyPr spcFirstLastPara="1" vertOverflow="ellipsis" horzOverflow="overflow" wrap="square" lIns="0" tIns="0" rIns="0" bIns="0" anchor="ctr" anchorCtr="1"/>
        <a:lstStyle/>
        <a:p>
          <a:pPr algn="ctr" rtl="0">
            <a:defRPr/>
          </a:pPr>
          <a:r>
            <a:rPr lang="en-US" sz="1400" b="0" i="0" u="none" strike="noStrike" baseline="0">
              <a:solidFill>
                <a:sysClr val="windowText" lastClr="000000">
                  <a:lumMod val="65000"/>
                  <a:lumOff val="35000"/>
                </a:sysClr>
              </a:solidFill>
              <a:latin typeface="Calibri" panose="020F0502020204030204"/>
            </a:rPr>
            <a:t>NCR Disposition Pareto</a:t>
          </a:r>
        </a:p>
      </cx:txPr>
    </cx:title>
    <cx:plotArea>
      <cx:plotAreaRegion>
        <cx:series layoutId="clusteredColumn" uniqueId="{F45E68A7-AF58-4EDA-8A65-90E388570C0E}">
          <cx:tx>
            <cx:txData>
              <cx:f>_xlchart.v1.16</cx:f>
              <cx:v>TOTAL</cx:v>
            </cx:txData>
          </cx:tx>
          <cx:dataId val="0"/>
          <cx:layoutPr>
            <cx:aggregation/>
          </cx:layoutPr>
          <cx:axisId val="1"/>
        </cx:series>
        <cx:series layoutId="paretoLine" ownerIdx="0" uniqueId="{24B4862B-B185-455C-8B22-1970042EEA81}">
          <cx:axisId val="2"/>
        </cx:series>
      </cx:plotAreaRegion>
      <cx:axis id="0">
        <cx:catScaling gapWidth="0"/>
        <cx:tickLabels/>
      </cx:axis>
      <cx:axis id="1">
        <cx:valScaling/>
        <cx:majorGridlines/>
        <cx:tickLabels/>
      </cx:axis>
      <cx:axis id="2">
        <cx:valScaling max="1" min="0"/>
        <cx:units unit="percentage"/>
        <cx:tickLabels/>
      </cx:axis>
    </cx:plotArea>
  </cx:chart>
</cx: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366">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19.xml><?xml version="1.0" encoding="utf-8"?>
<cs:chartStyle xmlns:cs="http://schemas.microsoft.com/office/drawing/2012/chartStyle" xmlns:a="http://schemas.openxmlformats.org/drawingml/2006/main" id="366">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366">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29.xml><?xml version="1.0" encoding="utf-8"?>
<cs:chartStyle xmlns:cs="http://schemas.microsoft.com/office/drawing/2012/chartStyle" xmlns:a="http://schemas.openxmlformats.org/drawingml/2006/main" id="366">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366">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5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366">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9.xml><?xml version="1.0" encoding="utf-8"?>
<cs:chartStyle xmlns:cs="http://schemas.microsoft.com/office/drawing/2012/chartStyle" xmlns:a="http://schemas.openxmlformats.org/drawingml/2006/main" id="366">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heets/_rels/sheet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bin"/></Relationships>
</file>

<file path=xl/chartsheets/_rels/sheet2.xml.rels><?xml version="1.0" encoding="UTF-8" standalone="yes"?>
<Relationships xmlns="http://schemas.openxmlformats.org/package/2006/relationships"><Relationship Id="rId1" Type="http://schemas.openxmlformats.org/officeDocument/2006/relationships/drawing" Target="../drawings/drawing12.xml"/></Relationships>
</file>

<file path=xl/chartsheets/sheet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300-000000000000}">
  <sheetPr/>
  <sheetViews>
    <sheetView zoomScale="143" workbookViewId="0" zoomToFit="1"/>
  </sheetViews>
  <pageMargins left="0.7" right="0.7" top="0.75" bottom="0.75" header="0.3" footer="0.3"/>
  <pageSetup orientation="landscape" r:id="rId1"/>
  <drawing r:id="rId2"/>
</chartsheet>
</file>

<file path=xl/chartsheets/sheet2.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500-000000000000}">
  <sheetPr/>
  <sheetViews>
    <sheetView zoomScale="143" workbookViewId="0" zoomToFit="1"/>
  </sheetViews>
  <pageMargins left="0.7" right="0.7" top="0.75" bottom="0.75" header="0.3" footer="0.3"/>
  <drawing r:id="rId1"/>
</chartsheet>
</file>

<file path=xl/drawings/_rels/drawing1.xml.rels><?xml version="1.0" encoding="UTF-8" standalone="yes"?>
<Relationships xmlns="http://schemas.openxmlformats.org/package/2006/relationships"><Relationship Id="rId8" Type="http://schemas.microsoft.com/office/2014/relationships/chartEx" Target="../charts/chartEx1.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10" Type="http://schemas.openxmlformats.org/officeDocument/2006/relationships/chart" Target="../charts/chart8.xml"/><Relationship Id="rId4" Type="http://schemas.openxmlformats.org/officeDocument/2006/relationships/chart" Target="../charts/chart4.xml"/><Relationship Id="rId9" Type="http://schemas.microsoft.com/office/2014/relationships/chartEx" Target="../charts/chartEx2.xml"/></Relationships>
</file>

<file path=xl/drawings/_rels/drawing11.xml.rels><?xml version="1.0" encoding="UTF-8" standalone="yes"?>
<Relationships xmlns="http://schemas.openxmlformats.org/package/2006/relationships"><Relationship Id="rId1" Type="http://schemas.openxmlformats.org/officeDocument/2006/relationships/image" Target="../media/image8.png"/></Relationships>
</file>

<file path=xl/drawings/_rels/drawing12.xml.rels><?xml version="1.0" encoding="UTF-8" standalone="yes"?>
<Relationships xmlns="http://schemas.openxmlformats.org/package/2006/relationships"><Relationship Id="rId1" Type="http://schemas.openxmlformats.org/officeDocument/2006/relationships/chart" Target="../charts/chart51.xml"/></Relationships>
</file>

<file path=xl/drawings/_rels/drawing14.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9.png"/><Relationship Id="rId4" Type="http://schemas.openxmlformats.org/officeDocument/2006/relationships/image" Target="../media/image12.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3.png"/></Relationships>
</file>

<file path=xl/drawings/_rels/drawing2.xml.rels><?xml version="1.0" encoding="UTF-8" standalone="yes"?>
<Relationships xmlns="http://schemas.openxmlformats.org/package/2006/relationships"><Relationship Id="rId8" Type="http://schemas.microsoft.com/office/2014/relationships/chartEx" Target="../charts/chartEx3.xml"/><Relationship Id="rId3" Type="http://schemas.openxmlformats.org/officeDocument/2006/relationships/chart" Target="../charts/chart11.xml"/><Relationship Id="rId7" Type="http://schemas.openxmlformats.org/officeDocument/2006/relationships/chart" Target="../charts/chart15.xml"/><Relationship Id="rId2" Type="http://schemas.openxmlformats.org/officeDocument/2006/relationships/chart" Target="../charts/chart10.xml"/><Relationship Id="rId1" Type="http://schemas.openxmlformats.org/officeDocument/2006/relationships/chart" Target="../charts/chart9.xml"/><Relationship Id="rId6" Type="http://schemas.openxmlformats.org/officeDocument/2006/relationships/chart" Target="../charts/chart14.xml"/><Relationship Id="rId5" Type="http://schemas.openxmlformats.org/officeDocument/2006/relationships/chart" Target="../charts/chart13.xml"/><Relationship Id="rId10" Type="http://schemas.openxmlformats.org/officeDocument/2006/relationships/chart" Target="../charts/chart16.xml"/><Relationship Id="rId4" Type="http://schemas.openxmlformats.org/officeDocument/2006/relationships/chart" Target="../charts/chart12.xml"/><Relationship Id="rId9" Type="http://schemas.microsoft.com/office/2014/relationships/chartEx" Target="../charts/chartEx4.xml"/></Relationships>
</file>

<file path=xl/drawings/_rels/drawing3.xml.rels><?xml version="1.0" encoding="UTF-8" standalone="yes"?>
<Relationships xmlns="http://schemas.openxmlformats.org/package/2006/relationships"><Relationship Id="rId8" Type="http://schemas.microsoft.com/office/2014/relationships/chartEx" Target="../charts/chartEx5.xml"/><Relationship Id="rId3" Type="http://schemas.openxmlformats.org/officeDocument/2006/relationships/chart" Target="../charts/chart19.xml"/><Relationship Id="rId7" Type="http://schemas.openxmlformats.org/officeDocument/2006/relationships/chart" Target="../charts/chart23.xml"/><Relationship Id="rId2" Type="http://schemas.openxmlformats.org/officeDocument/2006/relationships/chart" Target="../charts/chart18.xml"/><Relationship Id="rId1" Type="http://schemas.openxmlformats.org/officeDocument/2006/relationships/chart" Target="../charts/chart17.xml"/><Relationship Id="rId6" Type="http://schemas.openxmlformats.org/officeDocument/2006/relationships/chart" Target="../charts/chart22.xml"/><Relationship Id="rId5" Type="http://schemas.openxmlformats.org/officeDocument/2006/relationships/chart" Target="../charts/chart21.xml"/><Relationship Id="rId4" Type="http://schemas.openxmlformats.org/officeDocument/2006/relationships/chart" Target="../charts/chart20.xml"/><Relationship Id="rId9" Type="http://schemas.microsoft.com/office/2014/relationships/chartEx" Target="../charts/chartEx6.xml"/></Relationships>
</file>

<file path=xl/drawings/_rels/drawing4.xml.rels><?xml version="1.0" encoding="UTF-8" standalone="yes"?>
<Relationships xmlns="http://schemas.openxmlformats.org/package/2006/relationships"><Relationship Id="rId3" Type="http://schemas.openxmlformats.org/officeDocument/2006/relationships/chart" Target="../charts/chart26.xml"/><Relationship Id="rId7" Type="http://schemas.openxmlformats.org/officeDocument/2006/relationships/chart" Target="../charts/chart30.xml"/><Relationship Id="rId2" Type="http://schemas.openxmlformats.org/officeDocument/2006/relationships/chart" Target="../charts/chart25.xml"/><Relationship Id="rId1" Type="http://schemas.openxmlformats.org/officeDocument/2006/relationships/chart" Target="../charts/chart24.xml"/><Relationship Id="rId6" Type="http://schemas.openxmlformats.org/officeDocument/2006/relationships/chart" Target="../charts/chart29.xml"/><Relationship Id="rId5" Type="http://schemas.openxmlformats.org/officeDocument/2006/relationships/chart" Target="../charts/chart28.xml"/><Relationship Id="rId4" Type="http://schemas.openxmlformats.org/officeDocument/2006/relationships/chart" Target="../charts/chart27.xml"/></Relationships>
</file>

<file path=xl/drawings/_rels/drawing5.xml.rels><?xml version="1.0" encoding="UTF-8" standalone="yes"?>
<Relationships xmlns="http://schemas.openxmlformats.org/package/2006/relationships"><Relationship Id="rId3" Type="http://schemas.openxmlformats.org/officeDocument/2006/relationships/chart" Target="../charts/chart33.xml"/><Relationship Id="rId2" Type="http://schemas.openxmlformats.org/officeDocument/2006/relationships/chart" Target="../charts/chart32.xml"/><Relationship Id="rId1" Type="http://schemas.openxmlformats.org/officeDocument/2006/relationships/chart" Target="../charts/chart31.xml"/><Relationship Id="rId6" Type="http://schemas.openxmlformats.org/officeDocument/2006/relationships/chart" Target="../charts/chart36.xml"/><Relationship Id="rId5" Type="http://schemas.openxmlformats.org/officeDocument/2006/relationships/chart" Target="../charts/chart35.xml"/><Relationship Id="rId4" Type="http://schemas.openxmlformats.org/officeDocument/2006/relationships/chart" Target="../charts/chart34.xml"/></Relationships>
</file>

<file path=xl/drawings/_rels/drawing6.xml.rels><?xml version="1.0" encoding="UTF-8" standalone="yes"?>
<Relationships xmlns="http://schemas.openxmlformats.org/package/2006/relationships"><Relationship Id="rId3" Type="http://schemas.openxmlformats.org/officeDocument/2006/relationships/chart" Target="../charts/chart39.xml"/><Relationship Id="rId2" Type="http://schemas.openxmlformats.org/officeDocument/2006/relationships/chart" Target="../charts/chart38.xml"/><Relationship Id="rId1" Type="http://schemas.openxmlformats.org/officeDocument/2006/relationships/chart" Target="../charts/chart37.xml"/><Relationship Id="rId6" Type="http://schemas.openxmlformats.org/officeDocument/2006/relationships/chart" Target="../charts/chart42.xml"/><Relationship Id="rId5" Type="http://schemas.openxmlformats.org/officeDocument/2006/relationships/chart" Target="../charts/chart41.xml"/><Relationship Id="rId4" Type="http://schemas.openxmlformats.org/officeDocument/2006/relationships/chart" Target="../charts/chart40.xml"/></Relationships>
</file>

<file path=xl/drawings/_rels/drawing7.xml.rels><?xml version="1.0" encoding="UTF-8" standalone="yes"?>
<Relationships xmlns="http://schemas.openxmlformats.org/package/2006/relationships"><Relationship Id="rId8" Type="http://schemas.openxmlformats.org/officeDocument/2006/relationships/chart" Target="../charts/chart45.xml"/><Relationship Id="rId3" Type="http://schemas.openxmlformats.org/officeDocument/2006/relationships/chart" Target="../charts/chart44.xml"/><Relationship Id="rId7" Type="http://schemas.openxmlformats.org/officeDocument/2006/relationships/image" Target="../media/image5.png"/><Relationship Id="rId2" Type="http://schemas.openxmlformats.org/officeDocument/2006/relationships/chart" Target="../charts/chart43.xml"/><Relationship Id="rId1" Type="http://schemas.openxmlformats.org/officeDocument/2006/relationships/image" Target="../media/image1.png"/><Relationship Id="rId6" Type="http://schemas.openxmlformats.org/officeDocument/2006/relationships/image" Target="../media/image4.png"/><Relationship Id="rId11" Type="http://schemas.openxmlformats.org/officeDocument/2006/relationships/image" Target="../media/image7.png"/><Relationship Id="rId5" Type="http://schemas.openxmlformats.org/officeDocument/2006/relationships/image" Target="../media/image3.png"/><Relationship Id="rId10" Type="http://schemas.openxmlformats.org/officeDocument/2006/relationships/image" Target="../media/image6.png"/><Relationship Id="rId4" Type="http://schemas.openxmlformats.org/officeDocument/2006/relationships/image" Target="../media/image2.png"/><Relationship Id="rId9" Type="http://schemas.openxmlformats.org/officeDocument/2006/relationships/chart" Target="../charts/chart46.xml"/></Relationships>
</file>

<file path=xl/drawings/_rels/drawing8.xml.rels><?xml version="1.0" encoding="UTF-8" standalone="yes"?>
<Relationships xmlns="http://schemas.openxmlformats.org/package/2006/relationships"><Relationship Id="rId3" Type="http://schemas.openxmlformats.org/officeDocument/2006/relationships/chart" Target="../charts/chart49.xml"/><Relationship Id="rId2" Type="http://schemas.openxmlformats.org/officeDocument/2006/relationships/chart" Target="../charts/chart48.xml"/><Relationship Id="rId1" Type="http://schemas.openxmlformats.org/officeDocument/2006/relationships/chart" Target="../charts/chart47.xml"/></Relationships>
</file>

<file path=xl/drawings/_rels/drawing9.xml.rels><?xml version="1.0" encoding="UTF-8" standalone="yes"?>
<Relationships xmlns="http://schemas.openxmlformats.org/package/2006/relationships"><Relationship Id="rId1" Type="http://schemas.openxmlformats.org/officeDocument/2006/relationships/chart" Target="../charts/chart50.xml"/></Relationships>
</file>

<file path=xl/drawings/drawing1.xml><?xml version="1.0" encoding="utf-8"?>
<xdr:wsDr xmlns:xdr="http://schemas.openxmlformats.org/drawingml/2006/spreadsheetDrawing" xmlns:a="http://schemas.openxmlformats.org/drawingml/2006/main">
  <xdr:twoCellAnchor>
    <xdr:from>
      <xdr:col>12</xdr:col>
      <xdr:colOff>255356</xdr:colOff>
      <xdr:row>67</xdr:row>
      <xdr:rowOff>34809</xdr:rowOff>
    </xdr:from>
    <xdr:to>
      <xdr:col>21</xdr:col>
      <xdr:colOff>970857</xdr:colOff>
      <xdr:row>82</xdr:row>
      <xdr:rowOff>72909</xdr:rowOff>
    </xdr:to>
    <xdr:graphicFrame macro="">
      <xdr:nvGraphicFramePr>
        <xdr:cNvPr id="2" name="Chart 1">
          <a:extLst>
            <a:ext uri="{FF2B5EF4-FFF2-40B4-BE49-F238E27FC236}">
              <a16:creationId xmlns:a16="http://schemas.microsoft.com/office/drawing/2014/main" id="{AC10EBDB-0131-4146-8510-74829FC0676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27</xdr:col>
      <xdr:colOff>218729</xdr:colOff>
      <xdr:row>28</xdr:row>
      <xdr:rowOff>166601</xdr:rowOff>
    </xdr:from>
    <xdr:to>
      <xdr:col>36</xdr:col>
      <xdr:colOff>11450</xdr:colOff>
      <xdr:row>46</xdr:row>
      <xdr:rowOff>85009</xdr:rowOff>
    </xdr:to>
    <xdr:graphicFrame macro="">
      <xdr:nvGraphicFramePr>
        <xdr:cNvPr id="3" name="Chart 2">
          <a:extLst>
            <a:ext uri="{FF2B5EF4-FFF2-40B4-BE49-F238E27FC236}">
              <a16:creationId xmlns:a16="http://schemas.microsoft.com/office/drawing/2014/main" id="{6B642B0D-0817-4B4D-8FD4-7AEE0EEB9C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19</xdr:col>
      <xdr:colOff>493740</xdr:colOff>
      <xdr:row>28</xdr:row>
      <xdr:rowOff>147552</xdr:rowOff>
    </xdr:from>
    <xdr:to>
      <xdr:col>23</xdr:col>
      <xdr:colOff>1219719</xdr:colOff>
      <xdr:row>49</xdr:row>
      <xdr:rowOff>33251</xdr:rowOff>
    </xdr:to>
    <xdr:graphicFrame macro="">
      <xdr:nvGraphicFramePr>
        <xdr:cNvPr id="4" name="Chart 3">
          <a:extLst>
            <a:ext uri="{FF2B5EF4-FFF2-40B4-BE49-F238E27FC236}">
              <a16:creationId xmlns:a16="http://schemas.microsoft.com/office/drawing/2014/main" id="{CB0E1E70-8AC3-4F0E-B928-F08A3FA9C65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21</xdr:col>
      <xdr:colOff>132569</xdr:colOff>
      <xdr:row>50</xdr:row>
      <xdr:rowOff>137939</xdr:rowOff>
    </xdr:from>
    <xdr:to>
      <xdr:col>24</xdr:col>
      <xdr:colOff>728314</xdr:colOff>
      <xdr:row>65</xdr:row>
      <xdr:rowOff>22947</xdr:rowOff>
    </xdr:to>
    <xdr:graphicFrame macro="">
      <xdr:nvGraphicFramePr>
        <xdr:cNvPr id="5" name="Chart 4">
          <a:extLst>
            <a:ext uri="{FF2B5EF4-FFF2-40B4-BE49-F238E27FC236}">
              <a16:creationId xmlns:a16="http://schemas.microsoft.com/office/drawing/2014/main" id="{A480F2CB-9CCB-48B5-8B2F-C93A57A8903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11</xdr:col>
      <xdr:colOff>548674</xdr:colOff>
      <xdr:row>50</xdr:row>
      <xdr:rowOff>174567</xdr:rowOff>
    </xdr:from>
    <xdr:to>
      <xdr:col>20</xdr:col>
      <xdr:colOff>315884</xdr:colOff>
      <xdr:row>64</xdr:row>
      <xdr:rowOff>147553</xdr:rowOff>
    </xdr:to>
    <xdr:graphicFrame macro="">
      <xdr:nvGraphicFramePr>
        <xdr:cNvPr id="6" name="Chart 5">
          <a:extLst>
            <a:ext uri="{FF2B5EF4-FFF2-40B4-BE49-F238E27FC236}">
              <a16:creationId xmlns:a16="http://schemas.microsoft.com/office/drawing/2014/main" id="{A33DA097-C377-49F2-9EAE-4AC931873B1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407098</xdr:colOff>
      <xdr:row>32</xdr:row>
      <xdr:rowOff>13564</xdr:rowOff>
    </xdr:from>
    <xdr:to>
      <xdr:col>18</xdr:col>
      <xdr:colOff>90796</xdr:colOff>
      <xdr:row>48</xdr:row>
      <xdr:rowOff>80419</xdr:rowOff>
    </xdr:to>
    <xdr:graphicFrame macro="">
      <xdr:nvGraphicFramePr>
        <xdr:cNvPr id="7" name="Chart 6">
          <a:extLst>
            <a:ext uri="{FF2B5EF4-FFF2-40B4-BE49-F238E27FC236}">
              <a16:creationId xmlns:a16="http://schemas.microsoft.com/office/drawing/2014/main" id="{B7CE9CB5-0D1C-4350-9027-9594A164447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10</xdr:col>
      <xdr:colOff>257695</xdr:colOff>
      <xdr:row>0</xdr:row>
      <xdr:rowOff>74815</xdr:rowOff>
    </xdr:from>
    <xdr:to>
      <xdr:col>19</xdr:col>
      <xdr:colOff>241067</xdr:colOff>
      <xdr:row>15</xdr:row>
      <xdr:rowOff>182881</xdr:rowOff>
    </xdr:to>
    <xdr:graphicFrame macro="">
      <xdr:nvGraphicFramePr>
        <xdr:cNvPr id="8" name="Chart 7">
          <a:extLst>
            <a:ext uri="{FF2B5EF4-FFF2-40B4-BE49-F238E27FC236}">
              <a16:creationId xmlns:a16="http://schemas.microsoft.com/office/drawing/2014/main" id="{6C342805-8654-4644-A210-D3565650DC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232756</xdr:colOff>
      <xdr:row>16</xdr:row>
      <xdr:rowOff>157941</xdr:rowOff>
    </xdr:from>
    <xdr:to>
      <xdr:col>19</xdr:col>
      <xdr:colOff>365759</xdr:colOff>
      <xdr:row>30</xdr:row>
      <xdr:rowOff>110067</xdr:rowOff>
    </xdr:to>
    <mc:AlternateContent xmlns:mc="http://schemas.openxmlformats.org/markup-compatibility/2006">
      <mc:Choice xmlns:cx1="http://schemas.microsoft.com/office/drawing/2015/9/8/chartex" Requires="cx1">
        <xdr:graphicFrame macro="">
          <xdr:nvGraphicFramePr>
            <xdr:cNvPr id="9" name="Chart 8">
              <a:extLst>
                <a:ext uri="{FF2B5EF4-FFF2-40B4-BE49-F238E27FC236}">
                  <a16:creationId xmlns:a16="http://schemas.microsoft.com/office/drawing/2014/main" id="{8F75CCA1-53BC-4686-8F71-A610A8394461}"/>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8"/>
            </a:graphicData>
          </a:graphic>
        </xdr:graphicFrame>
      </mc:Choice>
      <mc:Fallback>
        <xdr:sp macro="" textlink="">
          <xdr:nvSpPr>
            <xdr:cNvPr id="0" name=""/>
            <xdr:cNvSpPr>
              <a:spLocks noTextEdit="1"/>
            </xdr:cNvSpPr>
          </xdr:nvSpPr>
          <xdr:spPr>
            <a:xfrm>
              <a:off x="7328881" y="3253566"/>
              <a:ext cx="5619403" cy="2619126"/>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17</xdr:col>
      <xdr:colOff>88341</xdr:colOff>
      <xdr:row>33</xdr:row>
      <xdr:rowOff>90997</xdr:rowOff>
    </xdr:from>
    <xdr:to>
      <xdr:col>23</xdr:col>
      <xdr:colOff>348192</xdr:colOff>
      <xdr:row>47</xdr:row>
      <xdr:rowOff>176741</xdr:rowOff>
    </xdr:to>
    <mc:AlternateContent xmlns:mc="http://schemas.openxmlformats.org/markup-compatibility/2006">
      <mc:Choice xmlns:cx1="http://schemas.microsoft.com/office/drawing/2015/9/8/chartex" Requires="cx1">
        <xdr:graphicFrame macro="">
          <xdr:nvGraphicFramePr>
            <xdr:cNvPr id="10" name="Chart 9">
              <a:extLst>
                <a:ext uri="{FF2B5EF4-FFF2-40B4-BE49-F238E27FC236}">
                  <a16:creationId xmlns:a16="http://schemas.microsoft.com/office/drawing/2014/main" id="{4B982AFE-F56F-4F55-A1E5-718D7202E80B}"/>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9"/>
            </a:graphicData>
          </a:graphic>
        </xdr:graphicFrame>
      </mc:Choice>
      <mc:Fallback>
        <xdr:sp macro="" textlink="">
          <xdr:nvSpPr>
            <xdr:cNvPr id="0" name=""/>
            <xdr:cNvSpPr>
              <a:spLocks noTextEdit="1"/>
            </xdr:cNvSpPr>
          </xdr:nvSpPr>
          <xdr:spPr>
            <a:xfrm>
              <a:off x="11451666" y="6425122"/>
              <a:ext cx="5308101" cy="2752744"/>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0</xdr:col>
      <xdr:colOff>1214437</xdr:colOff>
      <xdr:row>61</xdr:row>
      <xdr:rowOff>14287</xdr:rowOff>
    </xdr:from>
    <xdr:to>
      <xdr:col>10</xdr:col>
      <xdr:colOff>38100</xdr:colOff>
      <xdr:row>78</xdr:row>
      <xdr:rowOff>114300</xdr:rowOff>
    </xdr:to>
    <xdr:graphicFrame macro="">
      <xdr:nvGraphicFramePr>
        <xdr:cNvPr id="11" name="Chart 10">
          <a:extLst>
            <a:ext uri="{FF2B5EF4-FFF2-40B4-BE49-F238E27FC236}">
              <a16:creationId xmlns:a16="http://schemas.microsoft.com/office/drawing/2014/main" id="{9418CF51-8436-4DF3-9AA7-23AE00C1EA5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10.xml><?xml version="1.0" encoding="utf-8"?>
<c:userShapes xmlns:c="http://schemas.openxmlformats.org/drawingml/2006/chart">
  <cdr:relSizeAnchor xmlns:cdr="http://schemas.openxmlformats.org/drawingml/2006/chartDrawing">
    <cdr:from>
      <cdr:x>0.66909</cdr:x>
      <cdr:y>0.02827</cdr:y>
    </cdr:from>
    <cdr:to>
      <cdr:x>0.94879</cdr:x>
      <cdr:y>0.08383</cdr:y>
    </cdr:to>
    <cdr:sp macro="" textlink="">
      <cdr:nvSpPr>
        <cdr:cNvPr id="2" name="TextBox 1"/>
        <cdr:cNvSpPr txBox="1"/>
      </cdr:nvSpPr>
      <cdr:spPr>
        <a:xfrm xmlns:a="http://schemas.openxmlformats.org/drawingml/2006/main">
          <a:off x="5800585" y="177765"/>
          <a:ext cx="2424818" cy="349368"/>
        </a:xfrm>
        <a:prstGeom xmlns:a="http://schemas.openxmlformats.org/drawingml/2006/main" prst="rect">
          <a:avLst/>
        </a:prstGeom>
        <a:ln xmlns:a="http://schemas.openxmlformats.org/drawingml/2006/main" w="19050">
          <a:solidFill>
            <a:schemeClr val="accent1"/>
          </a:solidFill>
        </a:ln>
      </cdr:spPr>
      <cdr:txBody>
        <a:bodyPr xmlns:a="http://schemas.openxmlformats.org/drawingml/2006/main" vertOverflow="clip" wrap="none" rtlCol="0"/>
        <a:lstStyle xmlns:a="http://schemas.openxmlformats.org/drawingml/2006/main"/>
        <a:p xmlns:a="http://schemas.openxmlformats.org/drawingml/2006/main">
          <a:r>
            <a:rPr lang="en-US" sz="1400" b="1"/>
            <a:t>Total Open NCRs: 111 (was 90) </a:t>
          </a:r>
        </a:p>
      </cdr:txBody>
    </cdr:sp>
  </cdr:relSizeAnchor>
</c:userShapes>
</file>

<file path=xl/drawings/drawing11.xml><?xml version="1.0" encoding="utf-8"?>
<xdr:wsDr xmlns:xdr="http://schemas.openxmlformats.org/drawingml/2006/spreadsheetDrawing" xmlns:a="http://schemas.openxmlformats.org/drawingml/2006/main">
  <xdr:twoCellAnchor editAs="oneCell">
    <xdr:from>
      <xdr:col>0</xdr:col>
      <xdr:colOff>180975</xdr:colOff>
      <xdr:row>0</xdr:row>
      <xdr:rowOff>123825</xdr:rowOff>
    </xdr:from>
    <xdr:to>
      <xdr:col>14</xdr:col>
      <xdr:colOff>340224</xdr:colOff>
      <xdr:row>33</xdr:row>
      <xdr:rowOff>153328</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stretch>
          <a:fillRect/>
        </a:stretch>
      </xdr:blipFill>
      <xdr:spPr>
        <a:xfrm>
          <a:off x="180975" y="123825"/>
          <a:ext cx="8693649" cy="6316003"/>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absoluteAnchor>
    <xdr:pos x="0" y="0"/>
    <xdr:ext cx="8655700" cy="6283957"/>
    <xdr:graphicFrame macro="">
      <xdr:nvGraphicFramePr>
        <xdr:cNvPr id="2" name="Chart 1">
          <a:extLst>
            <a:ext uri="{FF2B5EF4-FFF2-40B4-BE49-F238E27FC236}">
              <a16:creationId xmlns:a16="http://schemas.microsoft.com/office/drawing/2014/main" id="{00000000-0008-0000-05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3.xml><?xml version="1.0" encoding="utf-8"?>
<c:userShapes xmlns:c="http://schemas.openxmlformats.org/drawingml/2006/chart">
  <cdr:relSizeAnchor xmlns:cdr="http://schemas.openxmlformats.org/drawingml/2006/chartDrawing">
    <cdr:from>
      <cdr:x>0.43654</cdr:x>
      <cdr:y>0.66871</cdr:y>
    </cdr:from>
    <cdr:to>
      <cdr:x>0.57176</cdr:x>
      <cdr:y>0.77657</cdr:y>
    </cdr:to>
    <cdr:sp macro="" textlink="">
      <cdr:nvSpPr>
        <cdr:cNvPr id="2" name="Speech Bubble: Rectangle 1">
          <a:extLst xmlns:a="http://schemas.openxmlformats.org/drawingml/2006/main">
            <a:ext uri="{FF2B5EF4-FFF2-40B4-BE49-F238E27FC236}">
              <a16:creationId xmlns:a16="http://schemas.microsoft.com/office/drawing/2014/main" id="{5BDF58FF-3C71-4F51-8C76-1400F85D2667}"/>
            </a:ext>
          </a:extLst>
        </cdr:cNvPr>
        <cdr:cNvSpPr/>
      </cdr:nvSpPr>
      <cdr:spPr>
        <a:xfrm xmlns:a="http://schemas.openxmlformats.org/drawingml/2006/main">
          <a:off x="3783026" y="4208854"/>
          <a:ext cx="1171800" cy="678868"/>
        </a:xfrm>
        <a:prstGeom xmlns:a="http://schemas.openxmlformats.org/drawingml/2006/main" prst="wedgeRectCallout">
          <a:avLst>
            <a:gd name="adj1" fmla="val 63150"/>
            <a:gd name="adj2" fmla="val 108669"/>
          </a:avLst>
        </a:prstGeom>
      </cdr:spPr>
      <cdr:style>
        <a:lnRef xmlns:a="http://schemas.openxmlformats.org/drawingml/2006/main" idx="2">
          <a:schemeClr val="accent2">
            <a:shade val="50000"/>
          </a:schemeClr>
        </a:lnRef>
        <a:fillRef xmlns:a="http://schemas.openxmlformats.org/drawingml/2006/main" idx="1">
          <a:schemeClr val="accent2"/>
        </a:fillRef>
        <a:effectRef xmlns:a="http://schemas.openxmlformats.org/drawingml/2006/main" idx="0">
          <a:schemeClr val="accent2"/>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a:t>ER5C</a:t>
          </a:r>
          <a:r>
            <a:rPr lang="en-US" baseline="0"/>
            <a:t> are double counted with C50R in Nov. </a:t>
          </a:r>
          <a:endParaRPr lang="en-US"/>
        </a:p>
      </cdr:txBody>
    </cdr:sp>
  </cdr:relSizeAnchor>
  <cdr:relSizeAnchor xmlns:cdr="http://schemas.openxmlformats.org/drawingml/2006/chartDrawing">
    <cdr:from>
      <cdr:x>0.76843</cdr:x>
      <cdr:y>0.27252</cdr:y>
    </cdr:from>
    <cdr:to>
      <cdr:x>0.90365</cdr:x>
      <cdr:y>0.38038</cdr:y>
    </cdr:to>
    <cdr:sp macro="" textlink="">
      <cdr:nvSpPr>
        <cdr:cNvPr id="4" name="Speech Bubble: Rectangle 1">
          <a:extLst xmlns:a="http://schemas.openxmlformats.org/drawingml/2006/main">
            <a:ext uri="{FF2B5EF4-FFF2-40B4-BE49-F238E27FC236}">
              <a16:creationId xmlns:a16="http://schemas.microsoft.com/office/drawing/2014/main" id="{5BDF58FF-3C71-4F51-8C76-1400F85D2667}"/>
            </a:ext>
          </a:extLst>
        </cdr:cNvPr>
        <cdr:cNvSpPr/>
      </cdr:nvSpPr>
      <cdr:spPr>
        <a:xfrm xmlns:a="http://schemas.openxmlformats.org/drawingml/2006/main">
          <a:off x="6661796" y="1713639"/>
          <a:ext cx="1172272" cy="678236"/>
        </a:xfrm>
        <a:prstGeom xmlns:a="http://schemas.openxmlformats.org/drawingml/2006/main" prst="wedgeRectCallout">
          <a:avLst>
            <a:gd name="adj1" fmla="val 63150"/>
            <a:gd name="adj2" fmla="val 108669"/>
          </a:avLst>
        </a:prstGeom>
      </cdr:spPr>
      <cdr:style>
        <a:lnRef xmlns:a="http://schemas.openxmlformats.org/drawingml/2006/main" idx="2">
          <a:schemeClr val="accent2">
            <a:shade val="50000"/>
          </a:schemeClr>
        </a:lnRef>
        <a:fillRef xmlns:a="http://schemas.openxmlformats.org/drawingml/2006/main" idx="1">
          <a:schemeClr val="accent2"/>
        </a:fillRef>
        <a:effectRef xmlns:a="http://schemas.openxmlformats.org/drawingml/2006/main" idx="0">
          <a:schemeClr val="accent2"/>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n-US"/>
            <a:t>Trend improving</a:t>
          </a:r>
          <a:r>
            <a:rPr lang="en-US" baseline="0"/>
            <a:t> more NCRs are</a:t>
          </a:r>
        </a:p>
        <a:p xmlns:a="http://schemas.openxmlformats.org/drawingml/2006/main">
          <a:r>
            <a:rPr lang="en-US" baseline="0"/>
            <a:t> &lt; 6 months </a:t>
          </a:r>
          <a:endParaRPr lang="en-US"/>
        </a:p>
      </cdr:txBody>
    </cdr:sp>
  </cdr:relSizeAnchor>
</c:userShapes>
</file>

<file path=xl/drawings/drawing14.xml><?xml version="1.0" encoding="utf-8"?>
<xdr:wsDr xmlns:xdr="http://schemas.openxmlformats.org/drawingml/2006/spreadsheetDrawing" xmlns:a="http://schemas.openxmlformats.org/drawingml/2006/main">
  <xdr:twoCellAnchor editAs="oneCell">
    <xdr:from>
      <xdr:col>0</xdr:col>
      <xdr:colOff>0</xdr:colOff>
      <xdr:row>6</xdr:row>
      <xdr:rowOff>98959</xdr:rowOff>
    </xdr:from>
    <xdr:to>
      <xdr:col>9</xdr:col>
      <xdr:colOff>219075</xdr:colOff>
      <xdr:row>25</xdr:row>
      <xdr:rowOff>134460</xdr:rowOff>
    </xdr:to>
    <xdr:pic>
      <xdr:nvPicPr>
        <xdr:cNvPr id="2" name="Picture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0" y="1241959"/>
          <a:ext cx="5705475" cy="3655001"/>
        </a:xfrm>
        <a:prstGeom prst="rect">
          <a:avLst/>
        </a:prstGeom>
      </xdr:spPr>
    </xdr:pic>
    <xdr:clientData/>
  </xdr:twoCellAnchor>
  <xdr:twoCellAnchor editAs="oneCell">
    <xdr:from>
      <xdr:col>0</xdr:col>
      <xdr:colOff>0</xdr:colOff>
      <xdr:row>65</xdr:row>
      <xdr:rowOff>76200</xdr:rowOff>
    </xdr:from>
    <xdr:to>
      <xdr:col>8</xdr:col>
      <xdr:colOff>285750</xdr:colOff>
      <xdr:row>83</xdr:row>
      <xdr:rowOff>93778</xdr:rowOff>
    </xdr:to>
    <xdr:pic>
      <xdr:nvPicPr>
        <xdr:cNvPr id="5" name="Picture 4">
          <a:extLst>
            <a:ext uri="{FF2B5EF4-FFF2-40B4-BE49-F238E27FC236}">
              <a16:creationId xmlns:a16="http://schemas.microsoft.com/office/drawing/2014/main" id="{00000000-0008-0000-0600-000005000000}"/>
            </a:ext>
          </a:extLst>
        </xdr:cNvPr>
        <xdr:cNvPicPr>
          <a:picLocks noChangeAspect="1"/>
        </xdr:cNvPicPr>
      </xdr:nvPicPr>
      <xdr:blipFill>
        <a:blip xmlns:r="http://schemas.openxmlformats.org/officeDocument/2006/relationships" r:embed="rId2"/>
        <a:stretch>
          <a:fillRect/>
        </a:stretch>
      </xdr:blipFill>
      <xdr:spPr>
        <a:xfrm>
          <a:off x="0" y="12458700"/>
          <a:ext cx="5162550" cy="3446578"/>
        </a:xfrm>
        <a:prstGeom prst="rect">
          <a:avLst/>
        </a:prstGeom>
      </xdr:spPr>
    </xdr:pic>
    <xdr:clientData/>
  </xdr:twoCellAnchor>
  <xdr:twoCellAnchor editAs="oneCell">
    <xdr:from>
      <xdr:col>0</xdr:col>
      <xdr:colOff>0</xdr:colOff>
      <xdr:row>91</xdr:row>
      <xdr:rowOff>0</xdr:rowOff>
    </xdr:from>
    <xdr:to>
      <xdr:col>25</xdr:col>
      <xdr:colOff>392707</xdr:colOff>
      <xdr:row>135</xdr:row>
      <xdr:rowOff>96433</xdr:rowOff>
    </xdr:to>
    <xdr:pic>
      <xdr:nvPicPr>
        <xdr:cNvPr id="6" name="Picture 5">
          <a:extLst>
            <a:ext uri="{FF2B5EF4-FFF2-40B4-BE49-F238E27FC236}">
              <a16:creationId xmlns:a16="http://schemas.microsoft.com/office/drawing/2014/main" id="{00000000-0008-0000-0600-000006000000}"/>
            </a:ext>
          </a:extLst>
        </xdr:cNvPr>
        <xdr:cNvPicPr>
          <a:picLocks noChangeAspect="1"/>
        </xdr:cNvPicPr>
      </xdr:nvPicPr>
      <xdr:blipFill>
        <a:blip xmlns:r="http://schemas.openxmlformats.org/officeDocument/2006/relationships" r:embed="rId3"/>
        <a:stretch>
          <a:fillRect/>
        </a:stretch>
      </xdr:blipFill>
      <xdr:spPr>
        <a:xfrm>
          <a:off x="0" y="17335500"/>
          <a:ext cx="15632707" cy="8478433"/>
        </a:xfrm>
        <a:prstGeom prst="rect">
          <a:avLst/>
        </a:prstGeom>
      </xdr:spPr>
    </xdr:pic>
    <xdr:clientData/>
  </xdr:twoCellAnchor>
  <xdr:twoCellAnchor editAs="oneCell">
    <xdr:from>
      <xdr:col>0</xdr:col>
      <xdr:colOff>85726</xdr:colOff>
      <xdr:row>34</xdr:row>
      <xdr:rowOff>142874</xdr:rowOff>
    </xdr:from>
    <xdr:to>
      <xdr:col>11</xdr:col>
      <xdr:colOff>407690</xdr:colOff>
      <xdr:row>58</xdr:row>
      <xdr:rowOff>114299</xdr:rowOff>
    </xdr:to>
    <xdr:pic>
      <xdr:nvPicPr>
        <xdr:cNvPr id="8" name="Picture 7">
          <a:extLst>
            <a:ext uri="{FF2B5EF4-FFF2-40B4-BE49-F238E27FC236}">
              <a16:creationId xmlns:a16="http://schemas.microsoft.com/office/drawing/2014/main" id="{00000000-0008-0000-0600-000008000000}"/>
            </a:ext>
          </a:extLst>
        </xdr:cNvPr>
        <xdr:cNvPicPr>
          <a:picLocks noChangeAspect="1"/>
        </xdr:cNvPicPr>
      </xdr:nvPicPr>
      <xdr:blipFill>
        <a:blip xmlns:r="http://schemas.openxmlformats.org/officeDocument/2006/relationships" r:embed="rId4"/>
        <a:stretch>
          <a:fillRect/>
        </a:stretch>
      </xdr:blipFill>
      <xdr:spPr>
        <a:xfrm>
          <a:off x="85726" y="6619874"/>
          <a:ext cx="7027564" cy="4543425"/>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5</xdr:row>
      <xdr:rowOff>0</xdr:rowOff>
    </xdr:from>
    <xdr:to>
      <xdr:col>10</xdr:col>
      <xdr:colOff>439062</xdr:colOff>
      <xdr:row>24</xdr:row>
      <xdr:rowOff>124347</xdr:rowOff>
    </xdr:to>
    <xdr:pic>
      <xdr:nvPicPr>
        <xdr:cNvPr id="2" name="Picture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0" y="952500"/>
          <a:ext cx="6535062" cy="374384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12</xdr:col>
      <xdr:colOff>255356</xdr:colOff>
      <xdr:row>67</xdr:row>
      <xdr:rowOff>34809</xdr:rowOff>
    </xdr:from>
    <xdr:to>
      <xdr:col>21</xdr:col>
      <xdr:colOff>970857</xdr:colOff>
      <xdr:row>82</xdr:row>
      <xdr:rowOff>72909</xdr:rowOff>
    </xdr:to>
    <xdr:graphicFrame macro="">
      <xdr:nvGraphicFramePr>
        <xdr:cNvPr id="2" name="Chart 1">
          <a:extLst>
            <a:ext uri="{FF2B5EF4-FFF2-40B4-BE49-F238E27FC236}">
              <a16:creationId xmlns:a16="http://schemas.microsoft.com/office/drawing/2014/main" id="{0ED084EC-4B91-44DE-B4E6-7AF630CED06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27</xdr:col>
      <xdr:colOff>218729</xdr:colOff>
      <xdr:row>28</xdr:row>
      <xdr:rowOff>166601</xdr:rowOff>
    </xdr:from>
    <xdr:to>
      <xdr:col>36</xdr:col>
      <xdr:colOff>11450</xdr:colOff>
      <xdr:row>46</xdr:row>
      <xdr:rowOff>85009</xdr:rowOff>
    </xdr:to>
    <xdr:graphicFrame macro="">
      <xdr:nvGraphicFramePr>
        <xdr:cNvPr id="3" name="Chart 2">
          <a:extLst>
            <a:ext uri="{FF2B5EF4-FFF2-40B4-BE49-F238E27FC236}">
              <a16:creationId xmlns:a16="http://schemas.microsoft.com/office/drawing/2014/main" id="{E1EB11F1-AAA9-472A-A368-8E30139EF01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19</xdr:col>
      <xdr:colOff>493740</xdr:colOff>
      <xdr:row>28</xdr:row>
      <xdr:rowOff>147552</xdr:rowOff>
    </xdr:from>
    <xdr:to>
      <xdr:col>23</xdr:col>
      <xdr:colOff>1219719</xdr:colOff>
      <xdr:row>49</xdr:row>
      <xdr:rowOff>33251</xdr:rowOff>
    </xdr:to>
    <xdr:graphicFrame macro="">
      <xdr:nvGraphicFramePr>
        <xdr:cNvPr id="4" name="Chart 3">
          <a:extLst>
            <a:ext uri="{FF2B5EF4-FFF2-40B4-BE49-F238E27FC236}">
              <a16:creationId xmlns:a16="http://schemas.microsoft.com/office/drawing/2014/main" id="{57B9B4B7-B695-4F3C-B139-3DE584C649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21</xdr:col>
      <xdr:colOff>132569</xdr:colOff>
      <xdr:row>50</xdr:row>
      <xdr:rowOff>137939</xdr:rowOff>
    </xdr:from>
    <xdr:to>
      <xdr:col>24</xdr:col>
      <xdr:colOff>728314</xdr:colOff>
      <xdr:row>65</xdr:row>
      <xdr:rowOff>22947</xdr:rowOff>
    </xdr:to>
    <xdr:graphicFrame macro="">
      <xdr:nvGraphicFramePr>
        <xdr:cNvPr id="5" name="Chart 4">
          <a:extLst>
            <a:ext uri="{FF2B5EF4-FFF2-40B4-BE49-F238E27FC236}">
              <a16:creationId xmlns:a16="http://schemas.microsoft.com/office/drawing/2014/main" id="{456ED49C-0EB1-49B6-9C18-0862D776351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11</xdr:col>
      <xdr:colOff>548674</xdr:colOff>
      <xdr:row>50</xdr:row>
      <xdr:rowOff>174567</xdr:rowOff>
    </xdr:from>
    <xdr:to>
      <xdr:col>20</xdr:col>
      <xdr:colOff>315884</xdr:colOff>
      <xdr:row>64</xdr:row>
      <xdr:rowOff>147553</xdr:rowOff>
    </xdr:to>
    <xdr:graphicFrame macro="">
      <xdr:nvGraphicFramePr>
        <xdr:cNvPr id="6" name="Chart 5">
          <a:extLst>
            <a:ext uri="{FF2B5EF4-FFF2-40B4-BE49-F238E27FC236}">
              <a16:creationId xmlns:a16="http://schemas.microsoft.com/office/drawing/2014/main" id="{87CAF2BD-ADD8-41D0-8009-68765945694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407098</xdr:colOff>
      <xdr:row>32</xdr:row>
      <xdr:rowOff>13564</xdr:rowOff>
    </xdr:from>
    <xdr:to>
      <xdr:col>18</xdr:col>
      <xdr:colOff>90796</xdr:colOff>
      <xdr:row>48</xdr:row>
      <xdr:rowOff>80419</xdr:rowOff>
    </xdr:to>
    <xdr:graphicFrame macro="">
      <xdr:nvGraphicFramePr>
        <xdr:cNvPr id="7" name="Chart 6">
          <a:extLst>
            <a:ext uri="{FF2B5EF4-FFF2-40B4-BE49-F238E27FC236}">
              <a16:creationId xmlns:a16="http://schemas.microsoft.com/office/drawing/2014/main" id="{397DF7FD-CF0D-4E31-B29F-2B355F683DE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10</xdr:col>
      <xdr:colOff>257695</xdr:colOff>
      <xdr:row>0</xdr:row>
      <xdr:rowOff>74815</xdr:rowOff>
    </xdr:from>
    <xdr:to>
      <xdr:col>19</xdr:col>
      <xdr:colOff>241067</xdr:colOff>
      <xdr:row>15</xdr:row>
      <xdr:rowOff>182881</xdr:rowOff>
    </xdr:to>
    <xdr:graphicFrame macro="">
      <xdr:nvGraphicFramePr>
        <xdr:cNvPr id="8" name="Chart 7">
          <a:extLst>
            <a:ext uri="{FF2B5EF4-FFF2-40B4-BE49-F238E27FC236}">
              <a16:creationId xmlns:a16="http://schemas.microsoft.com/office/drawing/2014/main" id="{7B5681FD-D4C4-4FD5-BA3A-82EEA811F5B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232756</xdr:colOff>
      <xdr:row>16</xdr:row>
      <xdr:rowOff>157941</xdr:rowOff>
    </xdr:from>
    <xdr:to>
      <xdr:col>19</xdr:col>
      <xdr:colOff>365759</xdr:colOff>
      <xdr:row>30</xdr:row>
      <xdr:rowOff>110067</xdr:rowOff>
    </xdr:to>
    <mc:AlternateContent xmlns:mc="http://schemas.openxmlformats.org/markup-compatibility/2006">
      <mc:Choice xmlns:cx1="http://schemas.microsoft.com/office/drawing/2015/9/8/chartex" Requires="cx1">
        <xdr:graphicFrame macro="">
          <xdr:nvGraphicFramePr>
            <xdr:cNvPr id="9" name="Chart 8">
              <a:extLst>
                <a:ext uri="{FF2B5EF4-FFF2-40B4-BE49-F238E27FC236}">
                  <a16:creationId xmlns:a16="http://schemas.microsoft.com/office/drawing/2014/main" id="{FFEAC0D7-B5E7-4BBE-A16A-76C42FFE5E2C}"/>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8"/>
            </a:graphicData>
          </a:graphic>
        </xdr:graphicFrame>
      </mc:Choice>
      <mc:Fallback>
        <xdr:sp macro="" textlink="">
          <xdr:nvSpPr>
            <xdr:cNvPr id="0" name=""/>
            <xdr:cNvSpPr>
              <a:spLocks noTextEdit="1"/>
            </xdr:cNvSpPr>
          </xdr:nvSpPr>
          <xdr:spPr>
            <a:xfrm>
              <a:off x="7328881" y="3253566"/>
              <a:ext cx="5619403" cy="2619126"/>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17</xdr:col>
      <xdr:colOff>88341</xdr:colOff>
      <xdr:row>33</xdr:row>
      <xdr:rowOff>90997</xdr:rowOff>
    </xdr:from>
    <xdr:to>
      <xdr:col>23</xdr:col>
      <xdr:colOff>348192</xdr:colOff>
      <xdr:row>47</xdr:row>
      <xdr:rowOff>176741</xdr:rowOff>
    </xdr:to>
    <mc:AlternateContent xmlns:mc="http://schemas.openxmlformats.org/markup-compatibility/2006">
      <mc:Choice xmlns:cx1="http://schemas.microsoft.com/office/drawing/2015/9/8/chartex" Requires="cx1">
        <xdr:graphicFrame macro="">
          <xdr:nvGraphicFramePr>
            <xdr:cNvPr id="10" name="Chart 9">
              <a:extLst>
                <a:ext uri="{FF2B5EF4-FFF2-40B4-BE49-F238E27FC236}">
                  <a16:creationId xmlns:a16="http://schemas.microsoft.com/office/drawing/2014/main" id="{52BD08E9-3B79-4C7C-A802-CD0F01B91D86}"/>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9"/>
            </a:graphicData>
          </a:graphic>
        </xdr:graphicFrame>
      </mc:Choice>
      <mc:Fallback>
        <xdr:sp macro="" textlink="">
          <xdr:nvSpPr>
            <xdr:cNvPr id="0" name=""/>
            <xdr:cNvSpPr>
              <a:spLocks noTextEdit="1"/>
            </xdr:cNvSpPr>
          </xdr:nvSpPr>
          <xdr:spPr>
            <a:xfrm>
              <a:off x="11451666" y="6425122"/>
              <a:ext cx="5308101" cy="2752744"/>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0</xdr:col>
      <xdr:colOff>1214437</xdr:colOff>
      <xdr:row>61</xdr:row>
      <xdr:rowOff>14287</xdr:rowOff>
    </xdr:from>
    <xdr:to>
      <xdr:col>10</xdr:col>
      <xdr:colOff>38100</xdr:colOff>
      <xdr:row>78</xdr:row>
      <xdr:rowOff>114300</xdr:rowOff>
    </xdr:to>
    <xdr:graphicFrame macro="">
      <xdr:nvGraphicFramePr>
        <xdr:cNvPr id="11" name="Chart 10">
          <a:extLst>
            <a:ext uri="{FF2B5EF4-FFF2-40B4-BE49-F238E27FC236}">
              <a16:creationId xmlns:a16="http://schemas.microsoft.com/office/drawing/2014/main" id="{D4EF1088-0651-4232-B082-58079195EB2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12</xdr:col>
      <xdr:colOff>255356</xdr:colOff>
      <xdr:row>65</xdr:row>
      <xdr:rowOff>34809</xdr:rowOff>
    </xdr:from>
    <xdr:to>
      <xdr:col>21</xdr:col>
      <xdr:colOff>970857</xdr:colOff>
      <xdr:row>80</xdr:row>
      <xdr:rowOff>72909</xdr:rowOff>
    </xdr:to>
    <xdr:graphicFrame macro="">
      <xdr:nvGraphicFramePr>
        <xdr:cNvPr id="2" name="Chart 1">
          <a:extLst>
            <a:ext uri="{FF2B5EF4-FFF2-40B4-BE49-F238E27FC236}">
              <a16:creationId xmlns:a16="http://schemas.microsoft.com/office/drawing/2014/main" id="{9671C7B6-B3ED-40E7-91EC-6D8B693E98E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27</xdr:col>
      <xdr:colOff>218729</xdr:colOff>
      <xdr:row>27</xdr:row>
      <xdr:rowOff>166601</xdr:rowOff>
    </xdr:from>
    <xdr:to>
      <xdr:col>36</xdr:col>
      <xdr:colOff>11450</xdr:colOff>
      <xdr:row>44</xdr:row>
      <xdr:rowOff>85009</xdr:rowOff>
    </xdr:to>
    <xdr:graphicFrame macro="">
      <xdr:nvGraphicFramePr>
        <xdr:cNvPr id="3" name="Chart 2">
          <a:extLst>
            <a:ext uri="{FF2B5EF4-FFF2-40B4-BE49-F238E27FC236}">
              <a16:creationId xmlns:a16="http://schemas.microsoft.com/office/drawing/2014/main" id="{2702393C-92D3-4CDF-8A68-AED33F89C9B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19</xdr:col>
      <xdr:colOff>493740</xdr:colOff>
      <xdr:row>27</xdr:row>
      <xdr:rowOff>147552</xdr:rowOff>
    </xdr:from>
    <xdr:to>
      <xdr:col>23</xdr:col>
      <xdr:colOff>1219719</xdr:colOff>
      <xdr:row>47</xdr:row>
      <xdr:rowOff>33251</xdr:rowOff>
    </xdr:to>
    <xdr:graphicFrame macro="">
      <xdr:nvGraphicFramePr>
        <xdr:cNvPr id="4" name="Chart 3">
          <a:extLst>
            <a:ext uri="{FF2B5EF4-FFF2-40B4-BE49-F238E27FC236}">
              <a16:creationId xmlns:a16="http://schemas.microsoft.com/office/drawing/2014/main" id="{4A7D63DE-CAF3-4E0F-B12F-379737E199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21</xdr:col>
      <xdr:colOff>132569</xdr:colOff>
      <xdr:row>48</xdr:row>
      <xdr:rowOff>137939</xdr:rowOff>
    </xdr:from>
    <xdr:to>
      <xdr:col>24</xdr:col>
      <xdr:colOff>728314</xdr:colOff>
      <xdr:row>63</xdr:row>
      <xdr:rowOff>22947</xdr:rowOff>
    </xdr:to>
    <xdr:graphicFrame macro="">
      <xdr:nvGraphicFramePr>
        <xdr:cNvPr id="5" name="Chart 4">
          <a:extLst>
            <a:ext uri="{FF2B5EF4-FFF2-40B4-BE49-F238E27FC236}">
              <a16:creationId xmlns:a16="http://schemas.microsoft.com/office/drawing/2014/main" id="{7CFB7F3F-59C4-4328-A2FF-2AF62EA0E1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11</xdr:col>
      <xdr:colOff>548674</xdr:colOff>
      <xdr:row>48</xdr:row>
      <xdr:rowOff>174567</xdr:rowOff>
    </xdr:from>
    <xdr:to>
      <xdr:col>20</xdr:col>
      <xdr:colOff>315884</xdr:colOff>
      <xdr:row>62</xdr:row>
      <xdr:rowOff>147553</xdr:rowOff>
    </xdr:to>
    <xdr:graphicFrame macro="">
      <xdr:nvGraphicFramePr>
        <xdr:cNvPr id="6" name="Chart 5">
          <a:extLst>
            <a:ext uri="{FF2B5EF4-FFF2-40B4-BE49-F238E27FC236}">
              <a16:creationId xmlns:a16="http://schemas.microsoft.com/office/drawing/2014/main" id="{36B7314C-F14B-4EC9-8B61-81A481A7D0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407098</xdr:colOff>
      <xdr:row>30</xdr:row>
      <xdr:rowOff>13564</xdr:rowOff>
    </xdr:from>
    <xdr:to>
      <xdr:col>18</xdr:col>
      <xdr:colOff>90796</xdr:colOff>
      <xdr:row>46</xdr:row>
      <xdr:rowOff>80419</xdr:rowOff>
    </xdr:to>
    <xdr:graphicFrame macro="">
      <xdr:nvGraphicFramePr>
        <xdr:cNvPr id="7" name="Chart 6">
          <a:extLst>
            <a:ext uri="{FF2B5EF4-FFF2-40B4-BE49-F238E27FC236}">
              <a16:creationId xmlns:a16="http://schemas.microsoft.com/office/drawing/2014/main" id="{5A0A46B8-B57A-4EFE-BF59-4ED63591D4B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10</xdr:col>
      <xdr:colOff>257695</xdr:colOff>
      <xdr:row>0</xdr:row>
      <xdr:rowOff>74815</xdr:rowOff>
    </xdr:from>
    <xdr:to>
      <xdr:col>19</xdr:col>
      <xdr:colOff>241067</xdr:colOff>
      <xdr:row>14</xdr:row>
      <xdr:rowOff>182881</xdr:rowOff>
    </xdr:to>
    <xdr:graphicFrame macro="">
      <xdr:nvGraphicFramePr>
        <xdr:cNvPr id="8" name="Chart 7">
          <a:extLst>
            <a:ext uri="{FF2B5EF4-FFF2-40B4-BE49-F238E27FC236}">
              <a16:creationId xmlns:a16="http://schemas.microsoft.com/office/drawing/2014/main" id="{9D38B15D-26ED-4088-8343-EB16BDD9429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232756</xdr:colOff>
      <xdr:row>15</xdr:row>
      <xdr:rowOff>157941</xdr:rowOff>
    </xdr:from>
    <xdr:to>
      <xdr:col>19</xdr:col>
      <xdr:colOff>365759</xdr:colOff>
      <xdr:row>27</xdr:row>
      <xdr:rowOff>157942</xdr:rowOff>
    </xdr:to>
    <mc:AlternateContent xmlns:mc="http://schemas.openxmlformats.org/markup-compatibility/2006">
      <mc:Choice xmlns:cx1="http://schemas.microsoft.com/office/drawing/2015/9/8/chartex" Requires="cx1">
        <xdr:graphicFrame macro="">
          <xdr:nvGraphicFramePr>
            <xdr:cNvPr id="9" name="Chart 8">
              <a:extLst>
                <a:ext uri="{FF2B5EF4-FFF2-40B4-BE49-F238E27FC236}">
                  <a16:creationId xmlns:a16="http://schemas.microsoft.com/office/drawing/2014/main" id="{259DC7D7-8982-4392-BFD1-4F12A8C134D6}"/>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8"/>
            </a:graphicData>
          </a:graphic>
        </xdr:graphicFrame>
      </mc:Choice>
      <mc:Fallback>
        <xdr:sp macro="" textlink="">
          <xdr:nvSpPr>
            <xdr:cNvPr id="0" name=""/>
            <xdr:cNvSpPr>
              <a:spLocks noTextEdit="1"/>
            </xdr:cNvSpPr>
          </xdr:nvSpPr>
          <xdr:spPr>
            <a:xfrm>
              <a:off x="7243156" y="3063066"/>
              <a:ext cx="5619403" cy="2286001"/>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10</xdr:col>
      <xdr:colOff>315883</xdr:colOff>
      <xdr:row>31</xdr:row>
      <xdr:rowOff>58188</xdr:rowOff>
    </xdr:from>
    <xdr:to>
      <xdr:col>17</xdr:col>
      <xdr:colOff>232756</xdr:colOff>
      <xdr:row>45</xdr:row>
      <xdr:rowOff>124690</xdr:rowOff>
    </xdr:to>
    <mc:AlternateContent xmlns:mc="http://schemas.openxmlformats.org/markup-compatibility/2006">
      <mc:Choice xmlns:cx1="http://schemas.microsoft.com/office/drawing/2015/9/8/chartex" Requires="cx1">
        <xdr:graphicFrame macro="">
          <xdr:nvGraphicFramePr>
            <xdr:cNvPr id="10" name="Chart 9">
              <a:extLst>
                <a:ext uri="{FF2B5EF4-FFF2-40B4-BE49-F238E27FC236}">
                  <a16:creationId xmlns:a16="http://schemas.microsoft.com/office/drawing/2014/main" id="{6D2B6612-8342-4AF6-BB18-DE9C39A1B0CA}"/>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9"/>
            </a:graphicData>
          </a:graphic>
        </xdr:graphicFrame>
      </mc:Choice>
      <mc:Fallback>
        <xdr:sp macro="" textlink="">
          <xdr:nvSpPr>
            <xdr:cNvPr id="0" name=""/>
            <xdr:cNvSpPr>
              <a:spLocks noTextEdit="1"/>
            </xdr:cNvSpPr>
          </xdr:nvSpPr>
          <xdr:spPr>
            <a:xfrm>
              <a:off x="7326283" y="6011313"/>
              <a:ext cx="4184073" cy="2733502"/>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wsDr>
</file>

<file path=xl/drawings/drawing4.xml><?xml version="1.0" encoding="utf-8"?>
<xdr:wsDr xmlns:xdr="http://schemas.openxmlformats.org/drawingml/2006/spreadsheetDrawing" xmlns:a="http://schemas.openxmlformats.org/drawingml/2006/main">
  <xdr:twoCellAnchor>
    <xdr:from>
      <xdr:col>12</xdr:col>
      <xdr:colOff>255356</xdr:colOff>
      <xdr:row>65</xdr:row>
      <xdr:rowOff>34809</xdr:rowOff>
    </xdr:from>
    <xdr:to>
      <xdr:col>21</xdr:col>
      <xdr:colOff>970857</xdr:colOff>
      <xdr:row>80</xdr:row>
      <xdr:rowOff>72909</xdr:rowOff>
    </xdr:to>
    <xdr:graphicFrame macro="">
      <xdr:nvGraphicFramePr>
        <xdr:cNvPr id="2" name="Chart 1">
          <a:extLst>
            <a:ext uri="{FF2B5EF4-FFF2-40B4-BE49-F238E27FC236}">
              <a16:creationId xmlns:a16="http://schemas.microsoft.com/office/drawing/2014/main" id="{57B3E3CF-C18D-487A-A5AA-BBDBC8667DF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26</xdr:col>
      <xdr:colOff>160540</xdr:colOff>
      <xdr:row>6</xdr:row>
      <xdr:rowOff>58535</xdr:rowOff>
    </xdr:from>
    <xdr:to>
      <xdr:col>34</xdr:col>
      <xdr:colOff>618280</xdr:colOff>
      <xdr:row>22</xdr:row>
      <xdr:rowOff>168136</xdr:rowOff>
    </xdr:to>
    <xdr:graphicFrame macro="">
      <xdr:nvGraphicFramePr>
        <xdr:cNvPr id="3" name="Chart 2">
          <a:extLst>
            <a:ext uri="{FF2B5EF4-FFF2-40B4-BE49-F238E27FC236}">
              <a16:creationId xmlns:a16="http://schemas.microsoft.com/office/drawing/2014/main" id="{CE28D924-04CF-4195-B032-33921191CA7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19</xdr:col>
      <xdr:colOff>493740</xdr:colOff>
      <xdr:row>27</xdr:row>
      <xdr:rowOff>147552</xdr:rowOff>
    </xdr:from>
    <xdr:to>
      <xdr:col>23</xdr:col>
      <xdr:colOff>1219719</xdr:colOff>
      <xdr:row>47</xdr:row>
      <xdr:rowOff>33251</xdr:rowOff>
    </xdr:to>
    <xdr:graphicFrame macro="">
      <xdr:nvGraphicFramePr>
        <xdr:cNvPr id="4" name="Chart 3">
          <a:extLst>
            <a:ext uri="{FF2B5EF4-FFF2-40B4-BE49-F238E27FC236}">
              <a16:creationId xmlns:a16="http://schemas.microsoft.com/office/drawing/2014/main" id="{CEB91613-663C-480E-846D-28A5EC8A11B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290512</xdr:colOff>
      <xdr:row>48</xdr:row>
      <xdr:rowOff>71437</xdr:rowOff>
    </xdr:from>
    <xdr:to>
      <xdr:col>17</xdr:col>
      <xdr:colOff>595312</xdr:colOff>
      <xdr:row>62</xdr:row>
      <xdr:rowOff>147637</xdr:rowOff>
    </xdr:to>
    <xdr:graphicFrame macro="">
      <xdr:nvGraphicFramePr>
        <xdr:cNvPr id="5" name="Chart 4">
          <a:extLst>
            <a:ext uri="{FF2B5EF4-FFF2-40B4-BE49-F238E27FC236}">
              <a16:creationId xmlns:a16="http://schemas.microsoft.com/office/drawing/2014/main" id="{3AD1D0F7-3E5F-4D4D-B831-7B572D36D97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108099</xdr:colOff>
      <xdr:row>48</xdr:row>
      <xdr:rowOff>21476</xdr:rowOff>
    </xdr:from>
    <xdr:to>
      <xdr:col>23</xdr:col>
      <xdr:colOff>222399</xdr:colOff>
      <xdr:row>62</xdr:row>
      <xdr:rowOff>97676</xdr:rowOff>
    </xdr:to>
    <xdr:graphicFrame macro="">
      <xdr:nvGraphicFramePr>
        <xdr:cNvPr id="6" name="Chart 5">
          <a:extLst>
            <a:ext uri="{FF2B5EF4-FFF2-40B4-BE49-F238E27FC236}">
              <a16:creationId xmlns:a16="http://schemas.microsoft.com/office/drawing/2014/main" id="{1C62CD11-617B-4714-8261-FD45AD8C5AE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581665</xdr:colOff>
      <xdr:row>28</xdr:row>
      <xdr:rowOff>38502</xdr:rowOff>
    </xdr:from>
    <xdr:to>
      <xdr:col>18</xdr:col>
      <xdr:colOff>265363</xdr:colOff>
      <xdr:row>44</xdr:row>
      <xdr:rowOff>105357</xdr:rowOff>
    </xdr:to>
    <xdr:graphicFrame macro="">
      <xdr:nvGraphicFramePr>
        <xdr:cNvPr id="7" name="Chart 6">
          <a:extLst>
            <a:ext uri="{FF2B5EF4-FFF2-40B4-BE49-F238E27FC236}">
              <a16:creationId xmlns:a16="http://schemas.microsoft.com/office/drawing/2014/main" id="{8EB57CE4-0201-4EA6-A3D0-5649F6ABD6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10</xdr:col>
      <xdr:colOff>336663</xdr:colOff>
      <xdr:row>3</xdr:row>
      <xdr:rowOff>33250</xdr:rowOff>
    </xdr:from>
    <xdr:to>
      <xdr:col>19</xdr:col>
      <xdr:colOff>357446</xdr:colOff>
      <xdr:row>25</xdr:row>
      <xdr:rowOff>141315</xdr:rowOff>
    </xdr:to>
    <xdr:graphicFrame macro="">
      <xdr:nvGraphicFramePr>
        <xdr:cNvPr id="8" name="Chart 7">
          <a:extLst>
            <a:ext uri="{FF2B5EF4-FFF2-40B4-BE49-F238E27FC236}">
              <a16:creationId xmlns:a16="http://schemas.microsoft.com/office/drawing/2014/main" id="{6BE4E75F-BC11-43DC-AD93-6FC9B57ABF8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18</xdr:col>
      <xdr:colOff>14287</xdr:colOff>
      <xdr:row>28</xdr:row>
      <xdr:rowOff>142875</xdr:rowOff>
    </xdr:from>
    <xdr:to>
      <xdr:col>23</xdr:col>
      <xdr:colOff>247650</xdr:colOff>
      <xdr:row>43</xdr:row>
      <xdr:rowOff>180975</xdr:rowOff>
    </xdr:to>
    <xdr:graphicFrame macro="">
      <xdr:nvGraphicFramePr>
        <xdr:cNvPr id="3" name="Chart 2">
          <a:extLst>
            <a:ext uri="{FF2B5EF4-FFF2-40B4-BE49-F238E27FC236}">
              <a16:creationId xmlns:a16="http://schemas.microsoft.com/office/drawing/2014/main" id="{AABA27D6-2182-44A1-A6AD-18678FB2ED2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85725</xdr:colOff>
      <xdr:row>4</xdr:row>
      <xdr:rowOff>133349</xdr:rowOff>
    </xdr:from>
    <xdr:to>
      <xdr:col>16</xdr:col>
      <xdr:colOff>543464</xdr:colOff>
      <xdr:row>21</xdr:row>
      <xdr:rowOff>51758</xdr:rowOff>
    </xdr:to>
    <xdr:graphicFrame macro="">
      <xdr:nvGraphicFramePr>
        <xdr:cNvPr id="8" name="Chart 7">
          <a:extLst>
            <a:ext uri="{FF2B5EF4-FFF2-40B4-BE49-F238E27FC236}">
              <a16:creationId xmlns:a16="http://schemas.microsoft.com/office/drawing/2014/main" id="{878170B7-83E2-4E97-9521-BBEE8A829BD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352425</xdr:colOff>
      <xdr:row>25</xdr:row>
      <xdr:rowOff>114300</xdr:rowOff>
    </xdr:from>
    <xdr:to>
      <xdr:col>17</xdr:col>
      <xdr:colOff>47625</xdr:colOff>
      <xdr:row>43</xdr:row>
      <xdr:rowOff>0</xdr:rowOff>
    </xdr:to>
    <xdr:graphicFrame macro="">
      <xdr:nvGraphicFramePr>
        <xdr:cNvPr id="9" name="Chart 8">
          <a:extLst>
            <a:ext uri="{FF2B5EF4-FFF2-40B4-BE49-F238E27FC236}">
              <a16:creationId xmlns:a16="http://schemas.microsoft.com/office/drawing/2014/main" id="{0F265C19-32CA-4D0D-9B25-A44D3895BD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290512</xdr:colOff>
      <xdr:row>45</xdr:row>
      <xdr:rowOff>71437</xdr:rowOff>
    </xdr:from>
    <xdr:to>
      <xdr:col>14</xdr:col>
      <xdr:colOff>595312</xdr:colOff>
      <xdr:row>59</xdr:row>
      <xdr:rowOff>147637</xdr:rowOff>
    </xdr:to>
    <xdr:graphicFrame macro="">
      <xdr:nvGraphicFramePr>
        <xdr:cNvPr id="12" name="Chart 11">
          <a:extLst>
            <a:ext uri="{FF2B5EF4-FFF2-40B4-BE49-F238E27FC236}">
              <a16:creationId xmlns:a16="http://schemas.microsoft.com/office/drawing/2014/main" id="{523BEDEB-C190-4879-8C89-788A1CD2F2B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15</xdr:col>
      <xdr:colOff>108099</xdr:colOff>
      <xdr:row>45</xdr:row>
      <xdr:rowOff>21476</xdr:rowOff>
    </xdr:from>
    <xdr:to>
      <xdr:col>20</xdr:col>
      <xdr:colOff>222399</xdr:colOff>
      <xdr:row>59</xdr:row>
      <xdr:rowOff>97676</xdr:rowOff>
    </xdr:to>
    <xdr:graphicFrame macro="">
      <xdr:nvGraphicFramePr>
        <xdr:cNvPr id="13" name="Chart 12">
          <a:extLst>
            <a:ext uri="{FF2B5EF4-FFF2-40B4-BE49-F238E27FC236}">
              <a16:creationId xmlns:a16="http://schemas.microsoft.com/office/drawing/2014/main" id="{5D95DF91-F653-4D25-B89D-301679169DB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465287</xdr:colOff>
      <xdr:row>29</xdr:row>
      <xdr:rowOff>46815</xdr:rowOff>
    </xdr:from>
    <xdr:to>
      <xdr:col>15</xdr:col>
      <xdr:colOff>148985</xdr:colOff>
      <xdr:row>43</xdr:row>
      <xdr:rowOff>113670</xdr:rowOff>
    </xdr:to>
    <xdr:graphicFrame macro="">
      <xdr:nvGraphicFramePr>
        <xdr:cNvPr id="14" name="Chart 13">
          <a:extLst>
            <a:ext uri="{FF2B5EF4-FFF2-40B4-BE49-F238E27FC236}">
              <a16:creationId xmlns:a16="http://schemas.microsoft.com/office/drawing/2014/main" id="{A9B2E66C-AD6C-4F61-AF00-11B840DF608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18</xdr:col>
      <xdr:colOff>14287</xdr:colOff>
      <xdr:row>28</xdr:row>
      <xdr:rowOff>142875</xdr:rowOff>
    </xdr:from>
    <xdr:to>
      <xdr:col>23</xdr:col>
      <xdr:colOff>247650</xdr:colOff>
      <xdr:row>43</xdr:row>
      <xdr:rowOff>180975</xdr:rowOff>
    </xdr:to>
    <xdr:graphicFrame macro="">
      <xdr:nvGraphicFramePr>
        <xdr:cNvPr id="3" name="Chart 2">
          <a:extLst>
            <a:ext uri="{FF2B5EF4-FFF2-40B4-BE49-F238E27FC236}">
              <a16:creationId xmlns:a16="http://schemas.microsoft.com/office/drawing/2014/main" id="{179043A7-7626-42D7-8CD0-F537436591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85725</xdr:colOff>
      <xdr:row>4</xdr:row>
      <xdr:rowOff>133349</xdr:rowOff>
    </xdr:from>
    <xdr:to>
      <xdr:col>16</xdr:col>
      <xdr:colOff>161925</xdr:colOff>
      <xdr:row>23</xdr:row>
      <xdr:rowOff>133350</xdr:rowOff>
    </xdr:to>
    <xdr:graphicFrame macro="">
      <xdr:nvGraphicFramePr>
        <xdr:cNvPr id="9" name="Chart 8">
          <a:extLst>
            <a:ext uri="{FF2B5EF4-FFF2-40B4-BE49-F238E27FC236}">
              <a16:creationId xmlns:a16="http://schemas.microsoft.com/office/drawing/2014/main" id="{AB93E2C5-66D2-4299-AF6A-AC188FE2B4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352425</xdr:colOff>
      <xdr:row>25</xdr:row>
      <xdr:rowOff>114300</xdr:rowOff>
    </xdr:from>
    <xdr:to>
      <xdr:col>17</xdr:col>
      <xdr:colOff>47625</xdr:colOff>
      <xdr:row>43</xdr:row>
      <xdr:rowOff>0</xdr:rowOff>
    </xdr:to>
    <xdr:graphicFrame macro="">
      <xdr:nvGraphicFramePr>
        <xdr:cNvPr id="10" name="Chart 9">
          <a:extLst>
            <a:ext uri="{FF2B5EF4-FFF2-40B4-BE49-F238E27FC236}">
              <a16:creationId xmlns:a16="http://schemas.microsoft.com/office/drawing/2014/main" id="{021839B2-5156-4E9D-B916-DF605092C14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290512</xdr:colOff>
      <xdr:row>45</xdr:row>
      <xdr:rowOff>71437</xdr:rowOff>
    </xdr:from>
    <xdr:to>
      <xdr:col>14</xdr:col>
      <xdr:colOff>595312</xdr:colOff>
      <xdr:row>59</xdr:row>
      <xdr:rowOff>147637</xdr:rowOff>
    </xdr:to>
    <xdr:graphicFrame macro="">
      <xdr:nvGraphicFramePr>
        <xdr:cNvPr id="13" name="Chart 12">
          <a:extLst>
            <a:ext uri="{FF2B5EF4-FFF2-40B4-BE49-F238E27FC236}">
              <a16:creationId xmlns:a16="http://schemas.microsoft.com/office/drawing/2014/main" id="{EFEAA0F4-F4A4-48BE-B915-FEA6425040C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15</xdr:col>
      <xdr:colOff>185737</xdr:colOff>
      <xdr:row>45</xdr:row>
      <xdr:rowOff>90487</xdr:rowOff>
    </xdr:from>
    <xdr:to>
      <xdr:col>20</xdr:col>
      <xdr:colOff>300037</xdr:colOff>
      <xdr:row>59</xdr:row>
      <xdr:rowOff>166687</xdr:rowOff>
    </xdr:to>
    <xdr:graphicFrame macro="">
      <xdr:nvGraphicFramePr>
        <xdr:cNvPr id="14" name="Chart 13">
          <a:extLst>
            <a:ext uri="{FF2B5EF4-FFF2-40B4-BE49-F238E27FC236}">
              <a16:creationId xmlns:a16="http://schemas.microsoft.com/office/drawing/2014/main" id="{156E65CA-46BE-49DC-A550-BDE42B5B660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85725</xdr:colOff>
      <xdr:row>27</xdr:row>
      <xdr:rowOff>176212</xdr:rowOff>
    </xdr:from>
    <xdr:to>
      <xdr:col>15</xdr:col>
      <xdr:colOff>390525</xdr:colOff>
      <xdr:row>42</xdr:row>
      <xdr:rowOff>61912</xdr:rowOff>
    </xdr:to>
    <xdr:graphicFrame macro="">
      <xdr:nvGraphicFramePr>
        <xdr:cNvPr id="15" name="Chart 14">
          <a:extLst>
            <a:ext uri="{FF2B5EF4-FFF2-40B4-BE49-F238E27FC236}">
              <a16:creationId xmlns:a16="http://schemas.microsoft.com/office/drawing/2014/main" id="{8CD8826E-C3AF-402D-851E-9A6BE517162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editAs="oneCell">
    <xdr:from>
      <xdr:col>28</xdr:col>
      <xdr:colOff>571500</xdr:colOff>
      <xdr:row>7</xdr:row>
      <xdr:rowOff>134393</xdr:rowOff>
    </xdr:from>
    <xdr:to>
      <xdr:col>35</xdr:col>
      <xdr:colOff>96974</xdr:colOff>
      <xdr:row>21</xdr:row>
      <xdr:rowOff>20211</xdr:rowOff>
    </xdr:to>
    <xdr:pic>
      <xdr:nvPicPr>
        <xdr:cNvPr id="10" name="Picture 9">
          <a:extLst>
            <a:ext uri="{FF2B5EF4-FFF2-40B4-BE49-F238E27FC236}">
              <a16:creationId xmlns:a16="http://schemas.microsoft.com/office/drawing/2014/main" id="{00000000-0008-0000-0000-00000A000000}"/>
            </a:ext>
          </a:extLst>
        </xdr:cNvPr>
        <xdr:cNvPicPr>
          <a:picLocks noChangeAspect="1"/>
        </xdr:cNvPicPr>
      </xdr:nvPicPr>
      <xdr:blipFill>
        <a:blip xmlns:r="http://schemas.openxmlformats.org/officeDocument/2006/relationships" r:embed="rId1"/>
        <a:stretch>
          <a:fillRect/>
        </a:stretch>
      </xdr:blipFill>
      <xdr:spPr>
        <a:xfrm>
          <a:off x="18554700" y="896393"/>
          <a:ext cx="3792674" cy="2552818"/>
        </a:xfrm>
        <a:prstGeom prst="rect">
          <a:avLst/>
        </a:prstGeom>
      </xdr:spPr>
    </xdr:pic>
    <xdr:clientData/>
  </xdr:twoCellAnchor>
  <xdr:twoCellAnchor>
    <xdr:from>
      <xdr:col>18</xdr:col>
      <xdr:colOff>14287</xdr:colOff>
      <xdr:row>28</xdr:row>
      <xdr:rowOff>142875</xdr:rowOff>
    </xdr:from>
    <xdr:to>
      <xdr:col>23</xdr:col>
      <xdr:colOff>247650</xdr:colOff>
      <xdr:row>43</xdr:row>
      <xdr:rowOff>180975</xdr:rowOff>
    </xdr:to>
    <xdr:graphicFrame macro="">
      <xdr:nvGraphicFramePr>
        <xdr:cNvPr id="3" name="Chart 2">
          <a:extLst>
            <a:ext uri="{FF2B5EF4-FFF2-40B4-BE49-F238E27FC236}">
              <a16:creationId xmlns:a16="http://schemas.microsoft.com/office/drawing/2014/main" id="{00000000-0008-0000-0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514350</xdr:colOff>
      <xdr:row>48</xdr:row>
      <xdr:rowOff>1</xdr:rowOff>
    </xdr:from>
    <xdr:to>
      <xdr:col>17</xdr:col>
      <xdr:colOff>529758</xdr:colOff>
      <xdr:row>61</xdr:row>
      <xdr:rowOff>1</xdr:rowOff>
    </xdr:to>
    <xdr:graphicFrame macro="">
      <xdr:nvGraphicFramePr>
        <xdr:cNvPr id="4" name="Chart 3">
          <a:extLst>
            <a:ext uri="{FF2B5EF4-FFF2-40B4-BE49-F238E27FC236}">
              <a16:creationId xmlns:a16="http://schemas.microsoft.com/office/drawing/2014/main" id="{00000000-0008-0000-00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23</xdr:col>
      <xdr:colOff>282218</xdr:colOff>
      <xdr:row>6</xdr:row>
      <xdr:rowOff>38100</xdr:rowOff>
    </xdr:from>
    <xdr:to>
      <xdr:col>31</xdr:col>
      <xdr:colOff>125600</xdr:colOff>
      <xdr:row>22</xdr:row>
      <xdr:rowOff>134533</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4"/>
        <a:stretch>
          <a:fillRect/>
        </a:stretch>
      </xdr:blipFill>
      <xdr:spPr>
        <a:xfrm>
          <a:off x="15217418" y="609600"/>
          <a:ext cx="4720182" cy="3144433"/>
        </a:xfrm>
        <a:prstGeom prst="rect">
          <a:avLst/>
        </a:prstGeom>
      </xdr:spPr>
    </xdr:pic>
    <xdr:clientData/>
  </xdr:twoCellAnchor>
  <xdr:twoCellAnchor editAs="oneCell">
    <xdr:from>
      <xdr:col>23</xdr:col>
      <xdr:colOff>114300</xdr:colOff>
      <xdr:row>5</xdr:row>
      <xdr:rowOff>143751</xdr:rowOff>
    </xdr:from>
    <xdr:to>
      <xdr:col>30</xdr:col>
      <xdr:colOff>545062</xdr:colOff>
      <xdr:row>22</xdr:row>
      <xdr:rowOff>123824</xdr:rowOff>
    </xdr:to>
    <xdr:pic>
      <xdr:nvPicPr>
        <xdr:cNvPr id="7" name="Picture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5"/>
        <a:stretch>
          <a:fillRect/>
        </a:stretch>
      </xdr:blipFill>
      <xdr:spPr>
        <a:xfrm>
          <a:off x="16459200" y="1143876"/>
          <a:ext cx="4697962" cy="3218573"/>
        </a:xfrm>
        <a:prstGeom prst="rect">
          <a:avLst/>
        </a:prstGeom>
      </xdr:spPr>
    </xdr:pic>
    <xdr:clientData/>
  </xdr:twoCellAnchor>
  <xdr:twoCellAnchor editAs="oneCell">
    <xdr:from>
      <xdr:col>25</xdr:col>
      <xdr:colOff>117240</xdr:colOff>
      <xdr:row>6</xdr:row>
      <xdr:rowOff>114300</xdr:rowOff>
    </xdr:from>
    <xdr:to>
      <xdr:col>32</xdr:col>
      <xdr:colOff>401781</xdr:colOff>
      <xdr:row>23</xdr:row>
      <xdr:rowOff>1189</xdr:rowOff>
    </xdr:to>
    <xdr:pic>
      <xdr:nvPicPr>
        <xdr:cNvPr id="8" name="Picture 7">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6"/>
        <a:stretch>
          <a:fillRect/>
        </a:stretch>
      </xdr:blipFill>
      <xdr:spPr>
        <a:xfrm>
          <a:off x="18462390" y="685800"/>
          <a:ext cx="4551741" cy="3125389"/>
        </a:xfrm>
        <a:prstGeom prst="rect">
          <a:avLst/>
        </a:prstGeom>
      </xdr:spPr>
    </xdr:pic>
    <xdr:clientData/>
  </xdr:twoCellAnchor>
  <xdr:twoCellAnchor editAs="oneCell">
    <xdr:from>
      <xdr:col>25</xdr:col>
      <xdr:colOff>495300</xdr:colOff>
      <xdr:row>7</xdr:row>
      <xdr:rowOff>93877</xdr:rowOff>
    </xdr:from>
    <xdr:to>
      <xdr:col>32</xdr:col>
      <xdr:colOff>87441</xdr:colOff>
      <xdr:row>20</xdr:row>
      <xdr:rowOff>134468</xdr:rowOff>
    </xdr:to>
    <xdr:pic>
      <xdr:nvPicPr>
        <xdr:cNvPr id="11" name="Picture 10">
          <a:extLst>
            <a:ext uri="{FF2B5EF4-FFF2-40B4-BE49-F238E27FC236}">
              <a16:creationId xmlns:a16="http://schemas.microsoft.com/office/drawing/2014/main" id="{00000000-0008-0000-0000-00000B000000}"/>
            </a:ext>
          </a:extLst>
        </xdr:cNvPr>
        <xdr:cNvPicPr>
          <a:picLocks noChangeAspect="1"/>
        </xdr:cNvPicPr>
      </xdr:nvPicPr>
      <xdr:blipFill>
        <a:blip xmlns:r="http://schemas.openxmlformats.org/officeDocument/2006/relationships" r:embed="rId7"/>
        <a:stretch>
          <a:fillRect/>
        </a:stretch>
      </xdr:blipFill>
      <xdr:spPr>
        <a:xfrm>
          <a:off x="16649700" y="855877"/>
          <a:ext cx="3859341" cy="2517091"/>
        </a:xfrm>
        <a:prstGeom prst="rect">
          <a:avLst/>
        </a:prstGeom>
      </xdr:spPr>
    </xdr:pic>
    <xdr:clientData/>
  </xdr:twoCellAnchor>
  <xdr:twoCellAnchor>
    <xdr:from>
      <xdr:col>8</xdr:col>
      <xdr:colOff>85725</xdr:colOff>
      <xdr:row>4</xdr:row>
      <xdr:rowOff>133349</xdr:rowOff>
    </xdr:from>
    <xdr:to>
      <xdr:col>16</xdr:col>
      <xdr:colOff>161925</xdr:colOff>
      <xdr:row>23</xdr:row>
      <xdr:rowOff>133350</xdr:rowOff>
    </xdr:to>
    <xdr:graphicFrame macro="">
      <xdr:nvGraphicFramePr>
        <xdr:cNvPr id="12" name="Chart 11">
          <a:extLst>
            <a:ext uri="{FF2B5EF4-FFF2-40B4-BE49-F238E27FC236}">
              <a16:creationId xmlns:a16="http://schemas.microsoft.com/office/drawing/2014/main" id="{00000000-0008-0000-0000-00000C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9</xdr:col>
      <xdr:colOff>352425</xdr:colOff>
      <xdr:row>25</xdr:row>
      <xdr:rowOff>114300</xdr:rowOff>
    </xdr:from>
    <xdr:to>
      <xdr:col>17</xdr:col>
      <xdr:colOff>47625</xdr:colOff>
      <xdr:row>43</xdr:row>
      <xdr:rowOff>0</xdr:rowOff>
    </xdr:to>
    <xdr:graphicFrame macro="">
      <xdr:nvGraphicFramePr>
        <xdr:cNvPr id="13" name="Chart 12">
          <a:extLst>
            <a:ext uri="{FF2B5EF4-FFF2-40B4-BE49-F238E27FC236}">
              <a16:creationId xmlns:a16="http://schemas.microsoft.com/office/drawing/2014/main" id="{00000000-0008-0000-0000-00000D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24</xdr:col>
      <xdr:colOff>164356</xdr:colOff>
      <xdr:row>28</xdr:row>
      <xdr:rowOff>38100</xdr:rowOff>
    </xdr:from>
    <xdr:to>
      <xdr:col>31</xdr:col>
      <xdr:colOff>563860</xdr:colOff>
      <xdr:row>44</xdr:row>
      <xdr:rowOff>86975</xdr:rowOff>
    </xdr:to>
    <xdr:pic>
      <xdr:nvPicPr>
        <xdr:cNvPr id="6" name="Picture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10"/>
        <a:stretch>
          <a:fillRect/>
        </a:stretch>
      </xdr:blipFill>
      <xdr:spPr>
        <a:xfrm>
          <a:off x="17118856" y="4610100"/>
          <a:ext cx="4666704" cy="3096875"/>
        </a:xfrm>
        <a:prstGeom prst="rect">
          <a:avLst/>
        </a:prstGeom>
      </xdr:spPr>
    </xdr:pic>
    <xdr:clientData/>
  </xdr:twoCellAnchor>
  <xdr:twoCellAnchor editAs="oneCell">
    <xdr:from>
      <xdr:col>32</xdr:col>
      <xdr:colOff>371474</xdr:colOff>
      <xdr:row>27</xdr:row>
      <xdr:rowOff>172783</xdr:rowOff>
    </xdr:from>
    <xdr:to>
      <xdr:col>40</xdr:col>
      <xdr:colOff>266700</xdr:colOff>
      <xdr:row>44</xdr:row>
      <xdr:rowOff>71542</xdr:rowOff>
    </xdr:to>
    <xdr:pic>
      <xdr:nvPicPr>
        <xdr:cNvPr id="14" name="Picture 13">
          <a:extLst>
            <a:ext uri="{FF2B5EF4-FFF2-40B4-BE49-F238E27FC236}">
              <a16:creationId xmlns:a16="http://schemas.microsoft.com/office/drawing/2014/main" id="{00000000-0008-0000-0000-00000E000000}"/>
            </a:ext>
          </a:extLst>
        </xdr:cNvPr>
        <xdr:cNvPicPr>
          <a:picLocks noChangeAspect="1"/>
        </xdr:cNvPicPr>
      </xdr:nvPicPr>
      <xdr:blipFill>
        <a:blip xmlns:r="http://schemas.openxmlformats.org/officeDocument/2006/relationships" r:embed="rId11"/>
        <a:stretch>
          <a:fillRect/>
        </a:stretch>
      </xdr:blipFill>
      <xdr:spPr>
        <a:xfrm>
          <a:off x="22202774" y="4554283"/>
          <a:ext cx="4772026" cy="313725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9</xdr:col>
      <xdr:colOff>409574</xdr:colOff>
      <xdr:row>1</xdr:row>
      <xdr:rowOff>114299</xdr:rowOff>
    </xdr:from>
    <xdr:to>
      <xdr:col>19</xdr:col>
      <xdr:colOff>209549</xdr:colOff>
      <xdr:row>17</xdr:row>
      <xdr:rowOff>76200</xdr:rowOff>
    </xdr:to>
    <xdr:graphicFrame macro="">
      <xdr:nvGraphicFramePr>
        <xdr:cNvPr id="2" name="Chart 1">
          <a:extLst>
            <a:ext uri="{FF2B5EF4-FFF2-40B4-BE49-F238E27FC236}">
              <a16:creationId xmlns:a16="http://schemas.microsoft.com/office/drawing/2014/main"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147636</xdr:colOff>
      <xdr:row>19</xdr:row>
      <xdr:rowOff>47626</xdr:rowOff>
    </xdr:from>
    <xdr:to>
      <xdr:col>18</xdr:col>
      <xdr:colOff>419099</xdr:colOff>
      <xdr:row>33</xdr:row>
      <xdr:rowOff>142876</xdr:rowOff>
    </xdr:to>
    <xdr:graphicFrame macro="">
      <xdr:nvGraphicFramePr>
        <xdr:cNvPr id="3" name="Chart 2">
          <a:extLst>
            <a:ext uri="{FF2B5EF4-FFF2-40B4-BE49-F238E27FC236}">
              <a16:creationId xmlns:a16="http://schemas.microsoft.com/office/drawing/2014/main" id="{00000000-0008-0000-0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0</xdr:colOff>
      <xdr:row>37</xdr:row>
      <xdr:rowOff>0</xdr:rowOff>
    </xdr:from>
    <xdr:to>
      <xdr:col>17</xdr:col>
      <xdr:colOff>529758</xdr:colOff>
      <xdr:row>48</xdr:row>
      <xdr:rowOff>85725</xdr:rowOff>
    </xdr:to>
    <xdr:graphicFrame macro="">
      <xdr:nvGraphicFramePr>
        <xdr:cNvPr id="4" name="Chart 3">
          <a:extLst>
            <a:ext uri="{FF2B5EF4-FFF2-40B4-BE49-F238E27FC236}">
              <a16:creationId xmlns:a16="http://schemas.microsoft.com/office/drawing/2014/main" id="{00000000-0008-0000-0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9.xml><?xml version="1.0" encoding="utf-8"?>
<xdr:wsDr xmlns:xdr="http://schemas.openxmlformats.org/drawingml/2006/spreadsheetDrawing" xmlns:a="http://schemas.openxmlformats.org/drawingml/2006/main">
  <xdr:absoluteAnchor>
    <xdr:pos x="0" y="0"/>
    <xdr:ext cx="8655700" cy="6283957"/>
    <xdr:graphicFrame macro="">
      <xdr:nvGraphicFramePr>
        <xdr:cNvPr id="2" name="Chart 1">
          <a:extLst>
            <a:ext uri="{FF2B5EF4-FFF2-40B4-BE49-F238E27FC236}">
              <a16:creationId xmlns:a16="http://schemas.microsoft.com/office/drawing/2014/main" id="{00000000-0008-0000-03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mcewen\Desktop\2023-03-23%20NCR%20Analysis%20Management%20Review.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CR Data"/>
    </sheetNames>
    <sheetDataSet>
      <sheetData sheetId="0">
        <row r="1">
          <cell r="B1" t="str">
            <v>AUP</v>
          </cell>
          <cell r="C1" t="str">
            <v>C100R</v>
          </cell>
          <cell r="D1" t="str">
            <v>ER5C</v>
          </cell>
          <cell r="E1" t="str">
            <v>L2HE</v>
          </cell>
          <cell r="F1" t="str">
            <v>SNSPPU</v>
          </cell>
        </row>
        <row r="2">
          <cell r="A2" t="str">
            <v>Dimensional</v>
          </cell>
          <cell r="B2">
            <v>3</v>
          </cell>
          <cell r="C2">
            <v>23</v>
          </cell>
          <cell r="D2">
            <v>377</v>
          </cell>
          <cell r="E2">
            <v>78</v>
          </cell>
          <cell r="F2">
            <v>182</v>
          </cell>
        </row>
        <row r="3">
          <cell r="A3" t="str">
            <v>Other</v>
          </cell>
          <cell r="C3">
            <v>4</v>
          </cell>
          <cell r="D3">
            <v>50</v>
          </cell>
          <cell r="E3">
            <v>123</v>
          </cell>
          <cell r="F3">
            <v>150</v>
          </cell>
        </row>
        <row r="4">
          <cell r="A4" t="str">
            <v>Dings</v>
          </cell>
          <cell r="B4">
            <v>2</v>
          </cell>
          <cell r="C4">
            <v>9</v>
          </cell>
          <cell r="D4">
            <v>56</v>
          </cell>
          <cell r="E4">
            <v>69</v>
          </cell>
          <cell r="F4">
            <v>107</v>
          </cell>
        </row>
        <row r="5">
          <cell r="A5" t="str">
            <v>Scratches</v>
          </cell>
          <cell r="C5">
            <v>6</v>
          </cell>
          <cell r="D5">
            <v>60</v>
          </cell>
          <cell r="E5">
            <v>68</v>
          </cell>
          <cell r="F5">
            <v>103</v>
          </cell>
        </row>
        <row r="6">
          <cell r="A6" t="str">
            <v>Roughness</v>
          </cell>
          <cell r="C6">
            <v>2</v>
          </cell>
          <cell r="D6">
            <v>82</v>
          </cell>
          <cell r="E6">
            <v>35</v>
          </cell>
          <cell r="F6">
            <v>27</v>
          </cell>
        </row>
        <row r="7">
          <cell r="A7" t="str">
            <v>RFTestFailure</v>
          </cell>
          <cell r="C7">
            <v>8</v>
          </cell>
          <cell r="D7">
            <v>55</v>
          </cell>
          <cell r="E7">
            <v>34</v>
          </cell>
          <cell r="F7">
            <v>15</v>
          </cell>
        </row>
        <row r="8">
          <cell r="A8" t="str">
            <v>Stains</v>
          </cell>
          <cell r="C8">
            <v>12</v>
          </cell>
          <cell r="D8">
            <v>48</v>
          </cell>
          <cell r="E8">
            <v>36</v>
          </cell>
          <cell r="F8">
            <v>13</v>
          </cell>
        </row>
        <row r="9">
          <cell r="A9" t="str">
            <v>Plating</v>
          </cell>
          <cell r="C9">
            <v>6</v>
          </cell>
          <cell r="D9">
            <v>43</v>
          </cell>
          <cell r="E9">
            <v>41</v>
          </cell>
        </row>
        <row r="10">
          <cell r="A10" t="str">
            <v>CMTRFPerformance</v>
          </cell>
          <cell r="C10">
            <v>3</v>
          </cell>
          <cell r="D10">
            <v>51</v>
          </cell>
          <cell r="E10">
            <v>22</v>
          </cell>
          <cell r="F10">
            <v>7</v>
          </cell>
        </row>
        <row r="11">
          <cell r="A11" t="str">
            <v>Mechanical</v>
          </cell>
          <cell r="C11">
            <v>2</v>
          </cell>
          <cell r="D11">
            <v>33</v>
          </cell>
          <cell r="E11">
            <v>25</v>
          </cell>
          <cell r="F11">
            <v>17</v>
          </cell>
        </row>
        <row r="12">
          <cell r="A12" t="str">
            <v>Vacuum</v>
          </cell>
          <cell r="C12">
            <v>4</v>
          </cell>
          <cell r="D12">
            <v>31</v>
          </cell>
          <cell r="E12">
            <v>24</v>
          </cell>
          <cell r="F12">
            <v>16</v>
          </cell>
        </row>
        <row r="13">
          <cell r="A13" t="str">
            <v>Instrumentation</v>
          </cell>
          <cell r="C13">
            <v>4</v>
          </cell>
          <cell r="D13">
            <v>31</v>
          </cell>
          <cell r="E13">
            <v>33</v>
          </cell>
          <cell r="F13">
            <v>6</v>
          </cell>
        </row>
        <row r="14">
          <cell r="A14" t="str">
            <v>VTARFPerformance</v>
          </cell>
          <cell r="C14">
            <v>2</v>
          </cell>
          <cell r="D14">
            <v>49</v>
          </cell>
          <cell r="E14">
            <v>22</v>
          </cell>
        </row>
        <row r="15">
          <cell r="A15" t="str">
            <v>LeakTestFailure</v>
          </cell>
          <cell r="C15">
            <v>5</v>
          </cell>
          <cell r="D15">
            <v>33</v>
          </cell>
          <cell r="E15">
            <v>28</v>
          </cell>
          <cell r="F15">
            <v>7</v>
          </cell>
        </row>
        <row r="16">
          <cell r="A16" t="str">
            <v>InspectionFailure</v>
          </cell>
          <cell r="C16">
            <v>3</v>
          </cell>
          <cell r="D16">
            <v>34</v>
          </cell>
          <cell r="E16">
            <v>34</v>
          </cell>
          <cell r="F16">
            <v>2</v>
          </cell>
        </row>
        <row r="17">
          <cell r="A17" t="str">
            <v>ShippingDamage</v>
          </cell>
          <cell r="C17">
            <v>3</v>
          </cell>
          <cell r="D17">
            <v>31</v>
          </cell>
          <cell r="E17">
            <v>31</v>
          </cell>
          <cell r="F17">
            <v>7</v>
          </cell>
        </row>
        <row r="18">
          <cell r="A18" t="str">
            <v>Residues</v>
          </cell>
          <cell r="C18">
            <v>3</v>
          </cell>
          <cell r="D18">
            <v>36</v>
          </cell>
          <cell r="E18">
            <v>28</v>
          </cell>
          <cell r="F18">
            <v>5</v>
          </cell>
        </row>
        <row r="19">
          <cell r="A19" t="str">
            <v>Parallelism</v>
          </cell>
          <cell r="C19">
            <v>2</v>
          </cell>
          <cell r="D19">
            <v>42</v>
          </cell>
          <cell r="E19">
            <v>24</v>
          </cell>
        </row>
        <row r="20">
          <cell r="A20" t="str">
            <v>Oxidation</v>
          </cell>
          <cell r="C20">
            <v>2</v>
          </cell>
          <cell r="D20">
            <v>33</v>
          </cell>
          <cell r="E20">
            <v>26</v>
          </cell>
          <cell r="F20">
            <v>6</v>
          </cell>
        </row>
        <row r="21">
          <cell r="A21" t="str">
            <v>Flatness</v>
          </cell>
          <cell r="C21">
            <v>2</v>
          </cell>
          <cell r="D21">
            <v>38</v>
          </cell>
          <cell r="E21">
            <v>22</v>
          </cell>
          <cell r="F21">
            <v>1</v>
          </cell>
        </row>
        <row r="22">
          <cell r="A22" t="str">
            <v>Delamination</v>
          </cell>
          <cell r="C22">
            <v>2</v>
          </cell>
          <cell r="D22">
            <v>32</v>
          </cell>
          <cell r="E22">
            <v>22</v>
          </cell>
        </row>
        <row r="24">
          <cell r="B24" t="str">
            <v>AUP</v>
          </cell>
          <cell r="C24" t="str">
            <v>C100R</v>
          </cell>
          <cell r="D24" t="str">
            <v>ER5C</v>
          </cell>
          <cell r="E24" t="str">
            <v>L2HE</v>
          </cell>
          <cell r="F24" t="str">
            <v>SNSPPU</v>
          </cell>
        </row>
        <row r="25">
          <cell r="A25" t="str">
            <v>UseAsIs</v>
          </cell>
          <cell r="B25">
            <v>16</v>
          </cell>
          <cell r="C25">
            <v>154</v>
          </cell>
          <cell r="D25">
            <v>1040</v>
          </cell>
          <cell r="E25">
            <v>233</v>
          </cell>
          <cell r="F25">
            <v>951</v>
          </cell>
        </row>
        <row r="26">
          <cell r="A26" t="str">
            <v>Conforming</v>
          </cell>
          <cell r="C26">
            <v>29</v>
          </cell>
          <cell r="D26">
            <v>8</v>
          </cell>
          <cell r="E26">
            <v>143</v>
          </cell>
          <cell r="F26">
            <v>129</v>
          </cell>
        </row>
        <row r="27">
          <cell r="A27" t="str">
            <v>Return to Vendor</v>
          </cell>
          <cell r="D27">
            <v>3</v>
          </cell>
          <cell r="E27">
            <v>158</v>
          </cell>
          <cell r="F27">
            <v>92</v>
          </cell>
        </row>
        <row r="28">
          <cell r="A28" t="str">
            <v>Reject</v>
          </cell>
          <cell r="C28">
            <v>3</v>
          </cell>
          <cell r="D28">
            <v>8</v>
          </cell>
          <cell r="E28">
            <v>37</v>
          </cell>
          <cell r="F28">
            <v>25</v>
          </cell>
        </row>
        <row r="37">
          <cell r="B37" t="str">
            <v>AUP</v>
          </cell>
          <cell r="C37" t="str">
            <v>C100R</v>
          </cell>
          <cell r="D37" t="str">
            <v>ER5C</v>
          </cell>
          <cell r="E37" t="str">
            <v>L2HE</v>
          </cell>
          <cell r="F37" t="str">
            <v>SNSPPU</v>
          </cell>
        </row>
        <row r="38">
          <cell r="A38" t="str">
            <v>&lt;2 wks</v>
          </cell>
          <cell r="D38">
            <v>4</v>
          </cell>
          <cell r="E38">
            <v>2</v>
          </cell>
          <cell r="F38">
            <v>1</v>
          </cell>
        </row>
        <row r="39">
          <cell r="A39" t="str">
            <v>2wks - 1 mo</v>
          </cell>
          <cell r="B39">
            <v>1</v>
          </cell>
          <cell r="D39">
            <v>4</v>
          </cell>
          <cell r="E39">
            <v>4</v>
          </cell>
          <cell r="F39">
            <v>1</v>
          </cell>
        </row>
        <row r="40">
          <cell r="A40" t="str">
            <v>1-3 mo</v>
          </cell>
          <cell r="B40">
            <v>1</v>
          </cell>
          <cell r="C40">
            <v>3</v>
          </cell>
          <cell r="D40">
            <v>10</v>
          </cell>
          <cell r="E40">
            <v>9</v>
          </cell>
          <cell r="F40">
            <v>1</v>
          </cell>
        </row>
        <row r="41">
          <cell r="A41" t="str">
            <v>3-6 mo</v>
          </cell>
          <cell r="D41">
            <v>11</v>
          </cell>
          <cell r="E41">
            <v>9</v>
          </cell>
          <cell r="F41">
            <v>2</v>
          </cell>
        </row>
        <row r="42">
          <cell r="A42" t="str">
            <v>6-12 mo</v>
          </cell>
          <cell r="C42">
            <v>1</v>
          </cell>
          <cell r="D42">
            <v>4</v>
          </cell>
          <cell r="E42">
            <v>12</v>
          </cell>
        </row>
        <row r="43">
          <cell r="A43" t="str">
            <v>&gt;12 mo</v>
          </cell>
          <cell r="D43">
            <v>8</v>
          </cell>
          <cell r="E43">
            <v>5</v>
          </cell>
        </row>
      </sheetData>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4851FF02-646D-4FB9-B293-904FCB300F24}" name="Table1361014" displayName="Table1361014" ref="A5:J28" totalsRowShown="0" headerRowDxfId="56" dataDxfId="55" headerRowBorderDxfId="53" tableBorderDxfId="54" totalsRowBorderDxfId="52">
  <autoFilter ref="A5:J28" xr:uid="{BD35A641-F8B7-40D5-9A6F-552C46813F8E}"/>
  <sortState ref="A6:J28">
    <sortCondition descending="1" ref="J5:J28"/>
  </sortState>
  <tableColumns count="10">
    <tableColumn id="1" xr3:uid="{DCD33EC6-20A0-4BCD-8F4C-D7A536E827BC}" name="Project" dataDxfId="51"/>
    <tableColumn id="8" xr3:uid="{4C22C4BD-1649-4C4A-9178-11BA29C335EF}" name="AUPCAV" dataDxfId="50"/>
    <tableColumn id="2" xr3:uid="{D5BA3B5C-FDC7-4E0A-B8A7-83B1277DF2AC}" name="AUPPS" dataDxfId="49"/>
    <tableColumn id="4" xr3:uid="{E1419FE5-9937-420C-887F-5F0172A4D591}" name="C100R" dataDxfId="48"/>
    <tableColumn id="5" xr3:uid="{CB6868BF-3194-469C-8115-41801CD539AA}" name="ER5C" dataDxfId="47"/>
    <tableColumn id="6" xr3:uid="{C4A8E7ED-F9D4-46E9-AE39-52E69659558E}" name="L2HE" dataDxfId="46"/>
    <tableColumn id="9" xr3:uid="{4368844C-D609-4A4C-AA08-EB8FA867232D}" name="SNSPPU" dataDxfId="45"/>
    <tableColumn id="12" xr3:uid="{01786D32-741D-4286-B5FB-FAD925F1A579}" name="EIC197" dataDxfId="44"/>
    <tableColumn id="10" xr3:uid="{E0A57EFB-E7BC-4AC0-9169-C6BEA34A7F06}" name="EIC591SC" dataDxfId="43"/>
    <tableColumn id="7" xr3:uid="{E74020C8-A0DF-46EE-8A8C-E975AE718C98}" name="TOTAL" dataDxfId="42">
      <calculatedColumnFormula>SUM(B6:I6)</calculatedColumnFormula>
    </tableColumn>
  </tableColumns>
  <tableStyleInfo name="TableStyleMedium15"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7707A601-5FF8-468C-833F-CB460B030A65}" name="Table37" displayName="Table37" ref="A32:J44" totalsRowShown="0" headerRowDxfId="152" headerRowBorderDxfId="151" tableBorderDxfId="150" totalsRowBorderDxfId="149">
  <autoFilter ref="A32:J44" xr:uid="{C60A8563-B129-4AE8-BD57-87E0493F4393}"/>
  <sortState ref="A33:J44">
    <sortCondition descending="1" ref="J32:J44"/>
  </sortState>
  <tableColumns count="10">
    <tableColumn id="1" xr3:uid="{639404C3-D66C-4092-AAD2-E0AAE251A05F}" name="Project" dataDxfId="148"/>
    <tableColumn id="2" xr3:uid="{62D40F7A-26E4-43B6-A1E4-896E00719098}" name="AUPCAV" dataDxfId="147"/>
    <tableColumn id="3" xr3:uid="{D0C0EAC0-908E-4364-8D61-4A6CD1129997}" name="AUPPS" dataDxfId="146"/>
    <tableColumn id="4" xr3:uid="{56FFAB30-9867-4080-912A-19839042D585}" name="C100R" dataDxfId="145"/>
    <tableColumn id="5" xr3:uid="{E677CFFF-C85E-4A15-A4D8-CB7B03F31CCF}" name="ER5C" dataDxfId="144"/>
    <tableColumn id="6" xr3:uid="{6FA81FFF-2E49-4FD5-BE6A-50B230298F39}" name="L2HE" dataDxfId="143"/>
    <tableColumn id="7" xr3:uid="{953E62FE-7F25-4C97-B79A-3D6E6E603B65}" name="SNSPPU" dataDxfId="142"/>
    <tableColumn id="8" xr3:uid="{E853C730-FF38-477F-BCC9-821A48A3852C}" name="EIC197" dataDxfId="141"/>
    <tableColumn id="9" xr3:uid="{2BBCF5C9-D928-467C-A5A0-04F7893D1802}" name="EIC591" dataDxfId="140"/>
    <tableColumn id="10" xr3:uid="{97B0F1DD-634E-4C2D-80AB-1DF3B2617858}" name="TOTAL" dataDxfId="139"/>
  </tableColumns>
  <tableStyleInfo name="TableStyleMedium11"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A95B39F1-133D-440C-9B7D-8B5F26C57D62}" name="Table48" displayName="Table48" ref="A50:K57" totalsRowShown="0" headerRowDxfId="138" dataDxfId="136" headerRowBorderDxfId="137" tableBorderDxfId="135" totalsRowBorderDxfId="134">
  <autoFilter ref="A50:K57" xr:uid="{700A5351-B1F8-4B2A-AC04-8280ADB1CB0C}"/>
  <sortState ref="A51:K57">
    <sortCondition ref="A50:A57"/>
  </sortState>
  <tableColumns count="11">
    <tableColumn id="11" xr3:uid="{F064FBBF-DFF9-42D7-B1D1-A70C8C123166}" name="Sort Order" dataDxfId="133"/>
    <tableColumn id="1" xr3:uid="{C9EFD07E-0F6F-4228-A4CD-F3A2128C80C1}" name="Time" dataDxfId="132"/>
    <tableColumn id="2" xr3:uid="{A4C02976-6CA4-4FC1-B24F-811D6AA0D8EB}" name="AUPCAV" dataDxfId="131"/>
    <tableColumn id="3" xr3:uid="{6903AD34-8686-4401-B7E6-BAA8536F0339}" name="AUPPS" dataDxfId="130"/>
    <tableColumn id="4" xr3:uid="{F48D6270-2E7A-4AFE-953C-21862B382640}" name="C100R" dataDxfId="129"/>
    <tableColumn id="5" xr3:uid="{71975C2A-5A5E-4C1D-877F-A411816128A0}" name="ER5C" dataDxfId="128"/>
    <tableColumn id="6" xr3:uid="{18C8CD78-2004-4BE2-84CF-66F5A042E599}" name="L2HE" dataDxfId="127"/>
    <tableColumn id="7" xr3:uid="{1B17658D-6165-4889-B949-F2DA762215A6}" name="SNSPPU" dataDxfId="126"/>
    <tableColumn id="8" xr3:uid="{D4BD1CE9-F6F2-4AD3-AF4A-A4B7FFC609E5}" name="EIC197" dataDxfId="125"/>
    <tableColumn id="9" xr3:uid="{96BE2F7B-282B-4442-BCC2-FD16848AC7B8}" name="EIC591" dataDxfId="124"/>
    <tableColumn id="10" xr3:uid="{07A2A7FA-F1E9-4F42-B832-0267A90FF77D}" name="TOTAL" dataDxfId="123">
      <calculatedColumnFormula>SUM(D51:J51)</calculatedColumnFormula>
    </tableColumn>
  </tableColumns>
  <tableStyleInfo name="TableStyleMedium11"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CA4A89EC-A0D6-4026-BB8A-82F68E8A2B16}" name="Table8" displayName="Table8" ref="U4:AA26" totalsRowShown="0" headerRowDxfId="122" headerRowBorderDxfId="121" tableBorderDxfId="120" totalsRowBorderDxfId="119">
  <autoFilter ref="U4:AA26" xr:uid="{4F91BC4A-A2AF-46C9-9538-27B549F21387}"/>
  <tableColumns count="7">
    <tableColumn id="1" xr3:uid="{00078400-F5F8-4DE4-B357-B9A663684E52}" name="Rank" dataDxfId="118"/>
    <tableColumn id="2" xr3:uid="{06CFDA3F-DB08-4AC5-8B7B-D1EAC34AACBC}" name="1-Jun-23" dataDxfId="117"/>
    <tableColumn id="3" xr3:uid="{C6A9577E-4E5C-4934-A6C6-DC47D6724E1B}" name="23-Mar-23" dataDxfId="116"/>
    <tableColumn id="4" xr3:uid="{9B55B19D-EBF2-4877-975E-996167FA5E36}" name="26-Sep-23"/>
    <tableColumn id="5" xr3:uid="{D8A0D596-CEFB-4288-B855-238FB99AF047}" name="22-Jan-24" dataDxfId="115"/>
    <tableColumn id="6" xr3:uid="{D398F28B-FFBD-4C9D-8D0E-90022FDB351C}" name="3-May-24" dataDxfId="114"/>
    <tableColumn id="7" xr3:uid="{156AEB18-A121-4CA6-95D6-8181054FC495}" name="6-Sep-24" dataDxfId="113"/>
  </tableColumns>
  <tableStyleInfo name="TableStyleLight15"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9CD425C5-DFD8-44EF-9A42-358D302AD19B}" name="Table13" displayName="Table13" ref="A4:J26" totalsRowShown="0" headerRowDxfId="112" dataDxfId="110" headerRowBorderDxfId="111" tableBorderDxfId="109" totalsRowBorderDxfId="108">
  <autoFilter ref="A4:J26" xr:uid="{BD35A641-F8B7-40D5-9A6F-552C46813F8E}"/>
  <sortState ref="A5:J26">
    <sortCondition descending="1" ref="J4:J26"/>
  </sortState>
  <tableColumns count="10">
    <tableColumn id="1" xr3:uid="{187F4657-0166-4E95-9F74-32FB5428B3E3}" name="Project" dataDxfId="107"/>
    <tableColumn id="8" xr3:uid="{37CB748A-A0AB-471F-A93B-24D2E29D98E7}" name="AUPCAV" dataDxfId="106"/>
    <tableColumn id="2" xr3:uid="{FA094B05-35D4-4575-B29F-92DE4795D769}" name="AUPPS" dataDxfId="105"/>
    <tableColumn id="4" xr3:uid="{E4A61B4B-C617-4765-9EFC-6EB584642148}" name="C100R" dataDxfId="104"/>
    <tableColumn id="5" xr3:uid="{80707370-B14A-4A51-AFEC-DB40A818FB83}" name="ER5C" dataDxfId="103"/>
    <tableColumn id="6" xr3:uid="{3E4ACC33-7773-43DC-9B1A-DA0A54A75E3F}" name="L2HE" dataDxfId="102"/>
    <tableColumn id="9" xr3:uid="{5F5F07F0-7538-4D00-B31C-76BB296F3D1D}" name="SNSPPU" dataDxfId="101"/>
    <tableColumn id="12" xr3:uid="{98C44DB0-9E12-42E6-B395-72E5D6C75E2E}" name="EICCRB" dataDxfId="100"/>
    <tableColumn id="10" xr3:uid="{E99C0AD4-0A79-4AB0-B610-B0B1AF7F89AF}" name="EICELL" dataDxfId="99"/>
    <tableColumn id="7" xr3:uid="{C393EB4A-8D9E-45F0-B2B6-D946F71AB262}" name="TOTAL" dataDxfId="98">
      <calculatedColumnFormula>SUM(B5:I5)</calculatedColumnFormula>
    </tableColumn>
  </tableColumns>
  <tableStyleInfo name="TableStyleMedium15"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59DFDE96-604E-4E82-A960-D221799590EA}" name="Table3" displayName="Table3" ref="A32:J44" totalsRowShown="0" headerRowDxfId="97" headerRowBorderDxfId="96" tableBorderDxfId="95" totalsRowBorderDxfId="94">
  <autoFilter ref="A32:J44" xr:uid="{C60A8563-B129-4AE8-BD57-87E0493F4393}"/>
  <sortState ref="A33:J44">
    <sortCondition descending="1" ref="J32:J44"/>
  </sortState>
  <tableColumns count="10">
    <tableColumn id="1" xr3:uid="{E26CB506-C5C8-4E97-9696-1418247B6D6B}" name="Project" dataDxfId="93"/>
    <tableColumn id="2" xr3:uid="{9EF64353-8C09-436E-A055-42063570120C}" name="AUPCAV" dataDxfId="92"/>
    <tableColumn id="3" xr3:uid="{2434730F-CEA4-405E-8841-6CF5A6006B4B}" name="AUPPS" dataDxfId="91"/>
    <tableColumn id="4" xr3:uid="{CADA0CAB-626E-4455-9445-C6F2C2C78AC7}" name="C100R" dataDxfId="90"/>
    <tableColumn id="5" xr3:uid="{31E6E6DC-5D41-4688-9C1B-FA594F139769}" name="ER5C" dataDxfId="89"/>
    <tableColumn id="6" xr3:uid="{F8179250-F2BB-4D37-8E33-4443DA0FACBD}" name="L2HE" dataDxfId="88"/>
    <tableColumn id="7" xr3:uid="{2AACE470-C34A-4462-99E2-39B99343A266}" name="SNSPPU" dataDxfId="87"/>
    <tableColumn id="8" xr3:uid="{629F1A6C-CB29-4D4B-AC1C-1CAD8A338F60}" name="EICCRB" dataDxfId="86"/>
    <tableColumn id="9" xr3:uid="{0254EE97-054B-42EC-817B-C966843DB222}" name="EICELL" dataDxfId="85"/>
    <tableColumn id="10" xr3:uid="{6F5E1C43-95AA-4F87-AB1D-A88D2E783A04}" name="TOTAL" dataDxfId="84"/>
  </tableColumns>
  <tableStyleInfo name="TableStyleMedium11"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43438D0A-5890-4449-9328-B353BF2ADE78}" name="Table4" displayName="Table4" ref="A50:J57" totalsRowShown="0" headerRowDxfId="83" dataDxfId="81" headerRowBorderDxfId="82" tableBorderDxfId="80" totalsRowBorderDxfId="79">
  <autoFilter ref="A50:J57" xr:uid="{700A5351-B1F8-4B2A-AC04-8280ADB1CB0C}"/>
  <sortState ref="A51:J56">
    <sortCondition descending="1" ref="J50:J56"/>
  </sortState>
  <tableColumns count="10">
    <tableColumn id="1" xr3:uid="{770B7562-9B96-41B0-ABDB-6EC32A704640}" name="Time" dataDxfId="78"/>
    <tableColumn id="2" xr3:uid="{E5C23C00-38C6-4BFA-B1DE-10D291D7829F}" name="AUPCAV" dataDxfId="77"/>
    <tableColumn id="3" xr3:uid="{E110E692-091B-42FB-9268-AD0F20F361C3}" name="AUPPS" dataDxfId="76"/>
    <tableColumn id="4" xr3:uid="{FF60595E-B5AF-45E0-A651-C56FE9736B9F}" name="C100R" dataDxfId="75"/>
    <tableColumn id="5" xr3:uid="{DA98A287-0220-4B6C-B6FD-CBC8DF9A7746}" name="ER5C" dataDxfId="74"/>
    <tableColumn id="6" xr3:uid="{E85FE91C-B679-4E82-A2E3-7D7E817A936D}" name="L2HE" dataDxfId="73"/>
    <tableColumn id="7" xr3:uid="{49302C74-891E-414F-924F-C3F5A2109878}" name="SNSPPU" dataDxfId="72"/>
    <tableColumn id="8" xr3:uid="{749BC489-589F-48F7-9584-157AA99887A6}" name="EICCRB" dataDxfId="71"/>
    <tableColumn id="9" xr3:uid="{50E44715-1939-47FE-8216-4CE0332B3BD5}" name="EICELL" dataDxfId="70"/>
    <tableColumn id="10" xr3:uid="{92D32483-67E5-42D7-9F4E-850B9E2BE804}" name="TOTAL" dataDxfId="69">
      <calculatedColumnFormula>SUM(C51:I51)</calculatedColumnFormula>
    </tableColumn>
  </tableColumns>
  <tableStyleInfo name="TableStyleMedium11"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A56EED5C-D2DC-46E5-9AD9-0DCA2A0FD982}" name="Table1" displayName="Table1" ref="A4:G25" totalsRowShown="0" headerRowDxfId="68" dataDxfId="66" headerRowBorderDxfId="67" tableBorderDxfId="65" totalsRowBorderDxfId="64">
  <autoFilter ref="A4:G25" xr:uid="{BD35A641-F8B7-40D5-9A6F-552C46813F8E}"/>
  <sortState ref="A5:G25">
    <sortCondition descending="1" ref="G4:G25"/>
  </sortState>
  <tableColumns count="7">
    <tableColumn id="1" xr3:uid="{33988E5B-BF0F-4C5F-AF42-4660DA680C23}" name="Project" dataDxfId="63"/>
    <tableColumn id="2" xr3:uid="{1901F342-E82E-4F25-BA2D-BA229C5B7DC3}" name="AUP" dataDxfId="62"/>
    <tableColumn id="3" xr3:uid="{C3993F55-0AA0-4033-9FBE-B092E5A93FAA}" name="C100R" dataDxfId="61"/>
    <tableColumn id="4" xr3:uid="{AB3871D1-AA69-4E98-BE7A-A363FDC23367}" name="ER5C" dataDxfId="60"/>
    <tableColumn id="5" xr3:uid="{B3E30D4F-5C59-4702-ADBF-7A2219B675A2}" name="L2HE" dataDxfId="59"/>
    <tableColumn id="6" xr3:uid="{DE94F085-DF7A-4F14-AC73-AEF569901E09}" name="SNSPPU" dataDxfId="58"/>
    <tableColumn id="7" xr3:uid="{675BFB48-34BC-4A92-A971-9351E05011F2}" name="TOTAL" dataDxfId="57">
      <calculatedColumnFormula>SUM(B5:F5)</calculatedColumnFormula>
    </tableColumn>
  </tableColumns>
  <tableStyleInfo name="TableStyleMedium15"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61774DFE-EB21-4B19-AA8D-344375ED0EDC}" name="Table371115" displayName="Table371115" ref="A34:J46" totalsRowShown="0" headerRowDxfId="41" headerRowBorderDxfId="39" tableBorderDxfId="40" totalsRowBorderDxfId="38">
  <autoFilter ref="A34:J46" xr:uid="{C60A8563-B129-4AE8-BD57-87E0493F4393}"/>
  <sortState ref="A35:J46">
    <sortCondition descending="1" ref="J34:J46"/>
  </sortState>
  <tableColumns count="10">
    <tableColumn id="1" xr3:uid="{A18D9C08-893A-4A53-AC22-3981E420A1D6}" name="Project" dataDxfId="37"/>
    <tableColumn id="2" xr3:uid="{BA75C8E1-3386-4784-AAFF-4C7FC2C4751B}" name="AUPCAV" dataDxfId="36"/>
    <tableColumn id="3" xr3:uid="{89DCC9FF-97C7-44CC-AD47-4C21925C4ACF}" name="AUPPS" dataDxfId="35"/>
    <tableColumn id="4" xr3:uid="{F007730B-5225-4336-AFCD-C81B434C576C}" name="C100R" dataDxfId="34"/>
    <tableColumn id="5" xr3:uid="{88F702AE-8337-42A5-A04A-C96C523989A1}" name="ER5C" dataDxfId="33"/>
    <tableColumn id="6" xr3:uid="{AFE84519-1BBF-447D-9028-FD0831C00E28}" name="L2HE" dataDxfId="32"/>
    <tableColumn id="7" xr3:uid="{72403070-9248-4360-91D0-31B08E7EEA7F}" name="SNSPPU" dataDxfId="31"/>
    <tableColumn id="8" xr3:uid="{029C8A5D-F484-4A37-AD54-09B5BF5011DE}" name="EIC197" dataDxfId="30"/>
    <tableColumn id="9" xr3:uid="{96047B7B-FDF7-4D2F-999E-19440EF2D839}" name="EIC591SC" dataDxfId="29"/>
    <tableColumn id="10" xr3:uid="{FC1D1EC6-C848-47CE-BA07-23F98BB8C177}" name="TOTAL" dataDxfId="28"/>
  </tableColumns>
  <tableStyleInfo name="TableStyleMedium11"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3394B120-9B69-4246-8AA0-610E78D0597F}" name="Table481216" displayName="Table481216" ref="A52:K59" totalsRowShown="0" headerRowDxfId="27" dataDxfId="26" headerRowBorderDxfId="24" tableBorderDxfId="25" totalsRowBorderDxfId="23">
  <autoFilter ref="A52:K59" xr:uid="{700A5351-B1F8-4B2A-AC04-8280ADB1CB0C}"/>
  <sortState ref="A53:K59">
    <sortCondition ref="A52:A59"/>
  </sortState>
  <tableColumns count="11">
    <tableColumn id="11" xr3:uid="{0E374F02-66DC-47A3-BA61-BEEA3E2BB78F}" name="Sort Order" dataDxfId="22"/>
    <tableColumn id="1" xr3:uid="{0E27326F-4C3E-4DE4-A768-B9EDB8348BE9}" name="Time" dataDxfId="21"/>
    <tableColumn id="2" xr3:uid="{7E6C7F78-3ECD-4A98-B12F-8B905B7A57AB}" name="AUPCAV" dataDxfId="20"/>
    <tableColumn id="3" xr3:uid="{1152AAD4-BF62-45D2-85AD-1D40A0208067}" name="AUPPS" dataDxfId="19"/>
    <tableColumn id="4" xr3:uid="{025D114E-DB59-4BAF-893F-8CB470002F4E}" name="C100R" dataDxfId="18"/>
    <tableColumn id="5" xr3:uid="{BE420D87-F274-451C-ACCD-A6447F1E4151}" name="ER5C" dataDxfId="17"/>
    <tableColumn id="6" xr3:uid="{B1341E27-92B9-48BD-8E2A-243D60078CE1}" name="L2HE" dataDxfId="16"/>
    <tableColumn id="7" xr3:uid="{DBEB1006-0110-4720-8F90-F4E509788100}" name="SNSPPU" dataDxfId="15"/>
    <tableColumn id="8" xr3:uid="{47D741AC-C6D4-4CB2-B27E-9878DA0C10E4}" name="EIC197" dataDxfId="14"/>
    <tableColumn id="9" xr3:uid="{696F52D9-EBAA-4B97-BFA9-ABBC203075A5}" name="EIC591SC" dataDxfId="13"/>
    <tableColumn id="10" xr3:uid="{2F62C4C5-6C86-4474-A363-CC7F6DF02163}" name="TOTAL" dataDxfId="12">
      <calculatedColumnFormula>SUM(D53:J53)</calculatedColumnFormula>
    </tableColumn>
  </tableColumns>
  <tableStyleInfo name="TableStyleMedium11"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BCF7FBD-CC8E-4B85-BCFC-A7270B40EC07}" name="Table81317" displayName="Table81317" ref="U5:AC27" totalsRowShown="0" headerRowDxfId="11" headerRowBorderDxfId="9" tableBorderDxfId="10" totalsRowBorderDxfId="8">
  <autoFilter ref="U5:AC27" xr:uid="{4F91BC4A-A2AF-46C9-9538-27B549F21387}"/>
  <tableColumns count="9">
    <tableColumn id="1" xr3:uid="{497B44FE-CEB3-470E-97D7-94ACDD8D847A}" name="Rank" dataDxfId="7"/>
    <tableColumn id="2" xr3:uid="{CFA3FC18-7F34-4439-8F6B-05EAEB885DED}" name="1-Jun-23" dataDxfId="6"/>
    <tableColumn id="3" xr3:uid="{6BF0C341-E8B4-490F-918D-4E667C540B61}" name="23-Mar-23" dataDxfId="5"/>
    <tableColumn id="4" xr3:uid="{0CBD0B1E-B003-487D-8CCC-0469E78295E2}" name="26-Sep-23"/>
    <tableColumn id="5" xr3:uid="{1C9E97B2-C278-444F-A46C-0EB5FC6C2779}" name="22-Jan-24" dataDxfId="4"/>
    <tableColumn id="6" xr3:uid="{119B9473-0599-4C97-B34A-DFBACB0A2B17}" name="3-May-24" dataDxfId="3"/>
    <tableColumn id="7" xr3:uid="{255EF136-81FB-4814-ACC1-8F0566DA00C8}" name="6-Sep-24" dataDxfId="2"/>
    <tableColumn id="8" xr3:uid="{5D8C41F6-D5C7-4964-A60E-5B9AFE75173A}" name="1/8/2025" dataDxfId="1"/>
    <tableColumn id="9" xr3:uid="{3881A253-3568-4DEF-87D3-6462968F263B}" name="9-May-25" dataDxfId="0"/>
  </tableColumns>
  <tableStyleInfo name="TableStyleLight15"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8300F453-09A7-4CD5-A090-305CCEB5C2B7}" name="Table13610" displayName="Table13610" ref="A5:J28" totalsRowShown="0" headerRowDxfId="223" dataDxfId="221" headerRowBorderDxfId="222" tableBorderDxfId="220" totalsRowBorderDxfId="219">
  <autoFilter ref="A5:J28" xr:uid="{BD35A641-F8B7-40D5-9A6F-552C46813F8E}"/>
  <sortState ref="A6:J28">
    <sortCondition descending="1" ref="J5:J28"/>
  </sortState>
  <tableColumns count="10">
    <tableColumn id="1" xr3:uid="{DA44A825-1A3B-4366-B2C0-90F403CE6C85}" name="Project" dataDxfId="218"/>
    <tableColumn id="8" xr3:uid="{4201CD5B-66C8-4AD1-A583-452740B23766}" name="AUPCAV" dataDxfId="217"/>
    <tableColumn id="2" xr3:uid="{FD94EA67-A00C-4AA2-915C-D2AE4A3C4409}" name="AUPPS" dataDxfId="216"/>
    <tableColumn id="4" xr3:uid="{03A10ECA-21D4-4B3E-BD0A-C4F45B2CAFC6}" name="C100R" dataDxfId="215"/>
    <tableColumn id="5" xr3:uid="{F91E438C-78EF-4140-8216-DB642AEBF01B}" name="ER5C" dataDxfId="214"/>
    <tableColumn id="6" xr3:uid="{B4B8DECB-CE93-40AA-BE95-5ADCB0A999E5}" name="L2HE" dataDxfId="213"/>
    <tableColumn id="9" xr3:uid="{D9BD4D00-2138-437D-9A32-EB203F9F21A3}" name="SNSPPU" dataDxfId="212"/>
    <tableColumn id="12" xr3:uid="{D60FA1BC-027A-4B77-A0BD-BA2235C74CC9}" name="EIC197" dataDxfId="211"/>
    <tableColumn id="10" xr3:uid="{5A1AE390-8C0C-473F-8515-8848F698345F}" name="EIC591SC" dataDxfId="210"/>
    <tableColumn id="7" xr3:uid="{7237E69A-6DE8-4058-A3A4-76A643F37D6D}" name="TOTAL" dataDxfId="209">
      <calculatedColumnFormula>SUM(B6:I6)</calculatedColumnFormula>
    </tableColumn>
  </tableColumns>
  <tableStyleInfo name="TableStyleMedium15"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74BCEC83-DABC-4637-A7D3-EEA8188E7A3A}" name="Table3711" displayName="Table3711" ref="A34:J46" totalsRowShown="0" headerRowDxfId="208" headerRowBorderDxfId="207" tableBorderDxfId="206" totalsRowBorderDxfId="205">
  <autoFilter ref="A34:J46" xr:uid="{C60A8563-B129-4AE8-BD57-87E0493F4393}"/>
  <sortState ref="A35:J46">
    <sortCondition descending="1" ref="J34:J46"/>
  </sortState>
  <tableColumns count="10">
    <tableColumn id="1" xr3:uid="{A29EE6B2-93DA-475B-AFDB-9282D117034B}" name="Project" dataDxfId="204"/>
    <tableColumn id="2" xr3:uid="{514B4C52-3950-4FD6-B913-31188FA15148}" name="AUPCAV" dataDxfId="203"/>
    <tableColumn id="3" xr3:uid="{FFB06B5F-E39E-4C9D-ACB8-1783894D78E2}" name="AUPPS" dataDxfId="202"/>
    <tableColumn id="4" xr3:uid="{E9C8A456-9C16-4E0E-8D6E-D0F6A9731661}" name="C100R" dataDxfId="201"/>
    <tableColumn id="5" xr3:uid="{75CB3738-84CE-4CEA-9495-8EDA6DBABCAA}" name="ER5C" dataDxfId="200"/>
    <tableColumn id="6" xr3:uid="{0739BFFC-3A32-4A4E-A9B7-43264433B055}" name="L2HE" dataDxfId="199"/>
    <tableColumn id="7" xr3:uid="{F3B48CDA-DC38-4F03-8070-0587595C0A7D}" name="SNSPPU" dataDxfId="198"/>
    <tableColumn id="8" xr3:uid="{785931BA-1E28-4334-9BC1-E2E3E17226DB}" name="EIC197" dataDxfId="197"/>
    <tableColumn id="9" xr3:uid="{8765722D-8A87-4DB3-B85E-2B4940F605D1}" name="EIC591SC" dataDxfId="196"/>
    <tableColumn id="10" xr3:uid="{24D46D61-7E0F-4FFD-BE09-6CBB437349BC}" name="TOTAL" dataDxfId="195"/>
  </tableColumns>
  <tableStyleInfo name="TableStyleMedium11"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4ACBF025-15DE-401E-BC01-BA9410C56E7A}" name="Table4812" displayName="Table4812" ref="A52:K59" totalsRowShown="0" headerRowDxfId="194" dataDxfId="192" headerRowBorderDxfId="193" tableBorderDxfId="191" totalsRowBorderDxfId="190">
  <autoFilter ref="A52:K59" xr:uid="{700A5351-B1F8-4B2A-AC04-8280ADB1CB0C}"/>
  <sortState ref="A53:K59">
    <sortCondition ref="A52:A59"/>
  </sortState>
  <tableColumns count="11">
    <tableColumn id="11" xr3:uid="{5DB99E0C-5B11-4E18-A85F-528ECE0E36DE}" name="Sort Order" dataDxfId="189"/>
    <tableColumn id="1" xr3:uid="{52A7F5FD-ED04-4464-9055-33643C5F55ED}" name="Time" dataDxfId="188"/>
    <tableColumn id="2" xr3:uid="{BA74ED10-C79F-458B-8900-F5519313E940}" name="AUPCAV" dataDxfId="187"/>
    <tableColumn id="3" xr3:uid="{534BBB1E-5500-425D-8AD3-98BD7BC93713}" name="AUPPS" dataDxfId="186"/>
    <tableColumn id="4" xr3:uid="{F52C0F8C-22D9-4182-9D84-8027A8E3F97A}" name="C100R" dataDxfId="185"/>
    <tableColumn id="5" xr3:uid="{B70E08D2-F7DD-4CD6-82E5-BE9B055A87E9}" name="ER5C" dataDxfId="184"/>
    <tableColumn id="6" xr3:uid="{5FD558A3-B90B-4256-B5D3-8EE7E20699FC}" name="L2HE" dataDxfId="183"/>
    <tableColumn id="7" xr3:uid="{6397A106-5441-47BB-B85B-78B40C3A2102}" name="SNSPPU" dataDxfId="182"/>
    <tableColumn id="8" xr3:uid="{18BBCB1C-4868-4E76-95E7-35E9A57F692E}" name="EIC197" dataDxfId="181"/>
    <tableColumn id="9" xr3:uid="{78BFD269-0B4D-43BC-97F3-DD715B62D003}" name="EIC591SC" dataDxfId="180"/>
    <tableColumn id="10" xr3:uid="{46623DC4-CC08-4F1F-ADB2-1E28E3C7A9F4}" name="TOTAL" dataDxfId="179">
      <calculatedColumnFormula>SUM(D53:J53)</calculatedColumnFormula>
    </tableColumn>
  </tableColumns>
  <tableStyleInfo name="TableStyleMedium11"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C0E84FDB-7CF3-41E2-A09F-6F51FEC197C0}" name="Table813" displayName="Table813" ref="U5:AB27" totalsRowShown="0" headerRowDxfId="178" headerRowBorderDxfId="177" tableBorderDxfId="176" totalsRowBorderDxfId="175">
  <autoFilter ref="U5:AB27" xr:uid="{4F91BC4A-A2AF-46C9-9538-27B549F21387}"/>
  <tableColumns count="8">
    <tableColumn id="1" xr3:uid="{FB1D448B-9E28-451E-8A1F-64F45C4D0DB4}" name="Rank" dataDxfId="174"/>
    <tableColumn id="2" xr3:uid="{010E0F5E-E03A-44A3-8E41-BF4D6D3AAD90}" name="1-Jun-23" dataDxfId="173"/>
    <tableColumn id="3" xr3:uid="{6FE3FE20-C2CC-4DDC-B0A3-6C178894EC97}" name="23-Mar-23" dataDxfId="172"/>
    <tableColumn id="4" xr3:uid="{39D0839D-B70A-4029-A5A3-1C4BDCF04374}" name="26-Sep-23"/>
    <tableColumn id="5" xr3:uid="{10CD2DF3-809A-4FF0-8A42-C4ED0B78B7C3}" name="22-Jan-24" dataDxfId="171"/>
    <tableColumn id="6" xr3:uid="{C0F83277-622F-448A-8AB4-BF31C2AEC28F}" name="3-May-24" dataDxfId="170"/>
    <tableColumn id="7" xr3:uid="{0B90202B-0419-46AC-BDAE-62D1C863F8D7}" name="6-Sep-24" dataDxfId="169"/>
    <tableColumn id="8" xr3:uid="{F3ACFDC0-BE70-44E0-A98B-C7DE6D343D53}" name="1/8/2025" dataDxfId="168"/>
  </tableColumns>
  <tableStyleInfo name="TableStyleLight15"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9449C572-31F2-46EB-9DCF-8DD1B0A43842}" name="Table136" displayName="Table136" ref="A4:J26" totalsRowShown="0" headerRowDxfId="167" dataDxfId="165" headerRowBorderDxfId="166" tableBorderDxfId="164" totalsRowBorderDxfId="163">
  <autoFilter ref="A4:J26" xr:uid="{BD35A641-F8B7-40D5-9A6F-552C46813F8E}"/>
  <sortState ref="A5:J26">
    <sortCondition descending="1" ref="J4:J26"/>
  </sortState>
  <tableColumns count="10">
    <tableColumn id="1" xr3:uid="{2A44ABDD-D048-4612-8953-D68F7C1DD483}" name="Project" dataDxfId="162"/>
    <tableColumn id="8" xr3:uid="{7E1914C7-AFBA-45A6-A853-9E6B3BC2633B}" name="AUPCAV" dataDxfId="161"/>
    <tableColumn id="2" xr3:uid="{6D790107-F914-46A8-BD43-A2C05A49EC83}" name="AUPPS" dataDxfId="160"/>
    <tableColumn id="4" xr3:uid="{FA170E7D-78EA-44BD-9459-5F9F8C37C86F}" name="C100R" dataDxfId="159"/>
    <tableColumn id="5" xr3:uid="{07382499-9E0F-4C1A-ACEC-EF40E570353C}" name="ER5C" dataDxfId="158"/>
    <tableColumn id="6" xr3:uid="{0D68704E-01AA-46B5-AB79-97927C47BCE7}" name="L2HE" dataDxfId="157"/>
    <tableColumn id="9" xr3:uid="{45ED595D-E610-43B5-B435-52A613120F2C}" name="SNSPPU" dataDxfId="156"/>
    <tableColumn id="12" xr3:uid="{F5571438-5C77-4BAF-9F52-A0E771AD390F}" name="EIC197" dataDxfId="155"/>
    <tableColumn id="10" xr3:uid="{391DB764-2598-415C-BFDD-2310D859CBBC}" name="EIC591" dataDxfId="154"/>
    <tableColumn id="7" xr3:uid="{07D24FCC-5F02-4848-8588-8EEEB58CD48D}" name="TOTAL" dataDxfId="153">
      <calculatedColumnFormula>SUM(B5:I5)</calculatedColumnFormula>
    </tableColumn>
  </tableColumns>
  <tableStyleInfo name="TableStyleMedium15"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table" Target="../tables/table1.xml"/><Relationship Id="rId1" Type="http://schemas.openxmlformats.org/officeDocument/2006/relationships/drawing" Target="../drawings/drawing1.xml"/><Relationship Id="rId5" Type="http://schemas.openxmlformats.org/officeDocument/2006/relationships/table" Target="../tables/table4.xml"/><Relationship Id="rId4" Type="http://schemas.openxmlformats.org/officeDocument/2006/relationships/table" Target="../tables/table3.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hyperlink" Target="https://pansophy.jlab.org/pansophy/QCReports/NCRReports/NCRAgeReport.cfm" TargetMode="Externa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3.bin"/></Relationships>
</file>

<file path=xl/worksheets/_rels/sheet2.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table" Target="../tables/table5.xml"/><Relationship Id="rId1" Type="http://schemas.openxmlformats.org/officeDocument/2006/relationships/drawing" Target="../drawings/drawing2.xml"/><Relationship Id="rId5" Type="http://schemas.openxmlformats.org/officeDocument/2006/relationships/table" Target="../tables/table8.xml"/><Relationship Id="rId4" Type="http://schemas.openxmlformats.org/officeDocument/2006/relationships/table" Target="../tables/table7.xml"/></Relationships>
</file>

<file path=xl/worksheets/_rels/sheet3.xml.rels><?xml version="1.0" encoding="UTF-8" standalone="yes"?>
<Relationships xmlns="http://schemas.openxmlformats.org/package/2006/relationships"><Relationship Id="rId3" Type="http://schemas.openxmlformats.org/officeDocument/2006/relationships/table" Target="../tables/table10.xml"/><Relationship Id="rId2" Type="http://schemas.openxmlformats.org/officeDocument/2006/relationships/table" Target="../tables/table9.xml"/><Relationship Id="rId1" Type="http://schemas.openxmlformats.org/officeDocument/2006/relationships/drawing" Target="../drawings/drawing3.xml"/><Relationship Id="rId5" Type="http://schemas.openxmlformats.org/officeDocument/2006/relationships/table" Target="../tables/table12.xml"/><Relationship Id="rId4" Type="http://schemas.openxmlformats.org/officeDocument/2006/relationships/table" Target="../tables/table11.xml"/></Relationships>
</file>

<file path=xl/worksheets/_rels/sheet4.xml.rels><?xml version="1.0" encoding="UTF-8" standalone="yes"?>
<Relationships xmlns="http://schemas.openxmlformats.org/package/2006/relationships"><Relationship Id="rId3" Type="http://schemas.openxmlformats.org/officeDocument/2006/relationships/table" Target="../tables/table14.xml"/><Relationship Id="rId2" Type="http://schemas.openxmlformats.org/officeDocument/2006/relationships/table" Target="../tables/table13.xml"/><Relationship Id="rId1" Type="http://schemas.openxmlformats.org/officeDocument/2006/relationships/drawing" Target="../drawings/drawing4.xml"/><Relationship Id="rId4" Type="http://schemas.openxmlformats.org/officeDocument/2006/relationships/table" Target="../tables/table15.xml"/></Relationships>
</file>

<file path=xl/worksheets/_rels/sheet5.xml.rels><?xml version="1.0" encoding="UTF-8" standalone="yes"?>
<Relationships xmlns="http://schemas.openxmlformats.org/package/2006/relationships"><Relationship Id="rId3" Type="http://schemas.openxmlformats.org/officeDocument/2006/relationships/table" Target="../tables/table16.xml"/><Relationship Id="rId2" Type="http://schemas.openxmlformats.org/officeDocument/2006/relationships/vmlDrawing" Target="../drawings/vmlDrawing1.vml"/><Relationship Id="rId1" Type="http://schemas.openxmlformats.org/officeDocument/2006/relationships/drawing" Target="../drawings/drawing5.xml"/><Relationship Id="rId4" Type="http://schemas.openxmlformats.org/officeDocument/2006/relationships/comments" Target="../comments1.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7118E4-3B30-4952-AAB7-75DE49F0D663}">
  <sheetPr>
    <tabColor theme="4" tint="0.59999389629810485"/>
  </sheetPr>
  <dimension ref="A1:AC65"/>
  <sheetViews>
    <sheetView tabSelected="1" workbookViewId="0">
      <selection activeCell="F47" sqref="F47"/>
    </sheetView>
  </sheetViews>
  <sheetFormatPr defaultRowHeight="15" x14ac:dyDescent="0.25"/>
  <cols>
    <col min="1" max="1" width="22.85546875" customWidth="1"/>
    <col min="2" max="2" width="10.42578125" customWidth="1"/>
    <col min="7" max="9" width="9.140625" customWidth="1"/>
    <col min="21" max="21" width="9.140625" style="9"/>
    <col min="22" max="22" width="20.5703125" customWidth="1"/>
    <col min="23" max="23" width="18.85546875" customWidth="1"/>
    <col min="24" max="24" width="18.85546875" bestFit="1" customWidth="1"/>
    <col min="25" max="25" width="19.140625" customWidth="1"/>
    <col min="26" max="26" width="20" customWidth="1"/>
    <col min="27" max="28" width="17.140625" customWidth="1"/>
  </cols>
  <sheetData>
    <row r="1" spans="1:29" ht="18.75" x14ac:dyDescent="0.3">
      <c r="A1" s="20" t="s">
        <v>101</v>
      </c>
      <c r="T1" s="9"/>
      <c r="U1"/>
    </row>
    <row r="2" spans="1:29" x14ac:dyDescent="0.25">
      <c r="A2" t="s">
        <v>113</v>
      </c>
      <c r="B2" s="40">
        <v>45786</v>
      </c>
      <c r="T2" s="9"/>
      <c r="U2"/>
    </row>
    <row r="3" spans="1:29" x14ac:dyDescent="0.25">
      <c r="T3" s="9"/>
      <c r="U3"/>
    </row>
    <row r="4" spans="1:29" x14ac:dyDescent="0.25">
      <c r="A4" s="67" t="s">
        <v>134</v>
      </c>
      <c r="T4" s="9"/>
      <c r="U4"/>
    </row>
    <row r="5" spans="1:29" x14ac:dyDescent="0.25">
      <c r="A5" s="31" t="s">
        <v>15</v>
      </c>
      <c r="B5" s="22" t="s">
        <v>108</v>
      </c>
      <c r="C5" s="22" t="s">
        <v>39</v>
      </c>
      <c r="D5" s="22" t="s">
        <v>29</v>
      </c>
      <c r="E5" s="22" t="s">
        <v>38</v>
      </c>
      <c r="F5" s="22" t="s">
        <v>33</v>
      </c>
      <c r="G5" s="22" t="s">
        <v>14</v>
      </c>
      <c r="H5" s="22" t="s">
        <v>116</v>
      </c>
      <c r="I5" s="22" t="s">
        <v>136</v>
      </c>
      <c r="J5" s="33" t="s">
        <v>32</v>
      </c>
      <c r="U5" s="56" t="s">
        <v>89</v>
      </c>
      <c r="V5" s="57" t="s">
        <v>118</v>
      </c>
      <c r="W5" s="57" t="s">
        <v>119</v>
      </c>
      <c r="X5" s="57" t="s">
        <v>120</v>
      </c>
      <c r="Y5" s="57" t="s">
        <v>121</v>
      </c>
      <c r="Z5" s="57" t="s">
        <v>122</v>
      </c>
      <c r="AA5" s="58" t="s">
        <v>123</v>
      </c>
      <c r="AB5" s="63" t="s">
        <v>132</v>
      </c>
      <c r="AC5" s="63" t="s">
        <v>137</v>
      </c>
    </row>
    <row r="6" spans="1:29" x14ac:dyDescent="0.25">
      <c r="A6" s="27" t="s">
        <v>57</v>
      </c>
      <c r="B6" s="25"/>
      <c r="C6" s="25"/>
      <c r="D6" s="32"/>
      <c r="E6" s="25"/>
      <c r="F6" s="25"/>
      <c r="G6" s="25"/>
      <c r="H6" s="37"/>
      <c r="I6" s="37"/>
      <c r="J6" s="29">
        <f t="shared" ref="J6:J27" si="0">SUM(B6:I6)</f>
        <v>0</v>
      </c>
      <c r="U6" s="52">
        <v>1</v>
      </c>
      <c r="V6" s="42" t="s">
        <v>57</v>
      </c>
      <c r="W6" s="42" t="s">
        <v>57</v>
      </c>
      <c r="X6" s="42" t="s">
        <v>57</v>
      </c>
      <c r="Y6" s="42" t="s">
        <v>57</v>
      </c>
      <c r="Z6" s="44" t="s">
        <v>57</v>
      </c>
      <c r="AA6" s="53" t="s">
        <v>57</v>
      </c>
      <c r="AB6" s="27" t="s">
        <v>57</v>
      </c>
      <c r="AC6" s="31"/>
    </row>
    <row r="7" spans="1:29" x14ac:dyDescent="0.25">
      <c r="A7" s="27" t="s">
        <v>58</v>
      </c>
      <c r="B7" s="25"/>
      <c r="C7" s="25"/>
      <c r="D7" s="25"/>
      <c r="E7" s="25"/>
      <c r="F7" s="25"/>
      <c r="G7" s="25"/>
      <c r="H7" s="37"/>
      <c r="I7" s="37"/>
      <c r="J7" s="29">
        <f t="shared" si="0"/>
        <v>0</v>
      </c>
      <c r="U7" s="52">
        <v>2</v>
      </c>
      <c r="V7" s="42" t="s">
        <v>58</v>
      </c>
      <c r="W7" s="42" t="s">
        <v>58</v>
      </c>
      <c r="X7" s="42" t="s">
        <v>58</v>
      </c>
      <c r="Y7" s="42" t="s">
        <v>58</v>
      </c>
      <c r="Z7" s="44" t="s">
        <v>58</v>
      </c>
      <c r="AA7" s="53" t="s">
        <v>58</v>
      </c>
      <c r="AB7" s="27" t="s">
        <v>58</v>
      </c>
      <c r="AC7" s="27"/>
    </row>
    <row r="8" spans="1:29" x14ac:dyDescent="0.25">
      <c r="A8" s="27" t="s">
        <v>60</v>
      </c>
      <c r="B8" s="25"/>
      <c r="C8" s="25"/>
      <c r="D8" s="25"/>
      <c r="E8" s="25"/>
      <c r="F8" s="25"/>
      <c r="G8" s="25"/>
      <c r="H8" s="37"/>
      <c r="I8" s="37"/>
      <c r="J8" s="29">
        <f t="shared" si="0"/>
        <v>0</v>
      </c>
      <c r="U8" s="52">
        <v>3</v>
      </c>
      <c r="V8" s="42" t="s">
        <v>59</v>
      </c>
      <c r="W8" s="42" t="s">
        <v>59</v>
      </c>
      <c r="X8" s="42" t="s">
        <v>59</v>
      </c>
      <c r="Y8" s="42" t="s">
        <v>59</v>
      </c>
      <c r="Z8" s="45" t="s">
        <v>60</v>
      </c>
      <c r="AA8" s="53" t="s">
        <v>60</v>
      </c>
      <c r="AB8" s="45" t="s">
        <v>60</v>
      </c>
      <c r="AC8" s="68"/>
    </row>
    <row r="9" spans="1:29" x14ac:dyDescent="0.25">
      <c r="A9" s="27" t="s">
        <v>59</v>
      </c>
      <c r="B9" s="25"/>
      <c r="C9" s="25"/>
      <c r="D9" s="25"/>
      <c r="E9" s="25"/>
      <c r="F9" s="25"/>
      <c r="G9" s="25"/>
      <c r="H9" s="37"/>
      <c r="I9" s="37"/>
      <c r="J9" s="29">
        <f t="shared" si="0"/>
        <v>0</v>
      </c>
      <c r="U9" s="52">
        <v>4</v>
      </c>
      <c r="V9" s="42" t="s">
        <v>60</v>
      </c>
      <c r="W9" s="42" t="s">
        <v>60</v>
      </c>
      <c r="X9" s="42" t="s">
        <v>60</v>
      </c>
      <c r="Y9" s="42" t="s">
        <v>60</v>
      </c>
      <c r="Z9" s="46" t="s">
        <v>59</v>
      </c>
      <c r="AA9" s="53" t="s">
        <v>59</v>
      </c>
      <c r="AB9" s="45" t="s">
        <v>59</v>
      </c>
      <c r="AC9" s="68"/>
    </row>
    <row r="10" spans="1:29" x14ac:dyDescent="0.25">
      <c r="A10" s="27" t="s">
        <v>69</v>
      </c>
      <c r="B10" s="25"/>
      <c r="C10" s="25"/>
      <c r="D10" s="25"/>
      <c r="E10" s="25"/>
      <c r="F10" s="25"/>
      <c r="G10" s="25"/>
      <c r="H10" s="37"/>
      <c r="I10" s="37"/>
      <c r="J10" s="29">
        <f t="shared" si="0"/>
        <v>0</v>
      </c>
      <c r="U10" s="52">
        <v>5</v>
      </c>
      <c r="V10" s="42" t="s">
        <v>61</v>
      </c>
      <c r="W10" s="42" t="s">
        <v>61</v>
      </c>
      <c r="X10" s="42" t="s">
        <v>61</v>
      </c>
      <c r="Y10" s="42" t="s">
        <v>61</v>
      </c>
      <c r="Z10" s="46" t="s">
        <v>62</v>
      </c>
      <c r="AA10" s="54" t="s">
        <v>69</v>
      </c>
      <c r="AB10" s="45" t="s">
        <v>69</v>
      </c>
      <c r="AC10" s="68"/>
    </row>
    <row r="11" spans="1:29" x14ac:dyDescent="0.25">
      <c r="A11" s="27" t="s">
        <v>62</v>
      </c>
      <c r="B11" s="25"/>
      <c r="C11" s="25"/>
      <c r="D11" s="25"/>
      <c r="E11" s="25"/>
      <c r="F11" s="25"/>
      <c r="G11" s="25"/>
      <c r="H11" s="37"/>
      <c r="I11" s="37"/>
      <c r="J11" s="29">
        <f t="shared" si="0"/>
        <v>0</v>
      </c>
      <c r="U11" s="52">
        <v>6</v>
      </c>
      <c r="V11" s="45" t="s">
        <v>63</v>
      </c>
      <c r="W11" s="45" t="s">
        <v>62</v>
      </c>
      <c r="X11" s="42" t="s">
        <v>62</v>
      </c>
      <c r="Y11" s="42" t="s">
        <v>62</v>
      </c>
      <c r="Z11" s="46" t="s">
        <v>69</v>
      </c>
      <c r="AA11" s="54" t="s">
        <v>62</v>
      </c>
      <c r="AB11" s="27" t="s">
        <v>62</v>
      </c>
      <c r="AC11" s="27"/>
    </row>
    <row r="12" spans="1:29" x14ac:dyDescent="0.25">
      <c r="A12" s="27" t="s">
        <v>61</v>
      </c>
      <c r="B12" s="25"/>
      <c r="C12" s="25"/>
      <c r="D12" s="25"/>
      <c r="E12" s="25"/>
      <c r="F12" s="25"/>
      <c r="G12" s="25"/>
      <c r="H12" s="37"/>
      <c r="I12" s="37"/>
      <c r="J12" s="29">
        <f t="shared" si="0"/>
        <v>0</v>
      </c>
      <c r="U12" s="52">
        <v>7</v>
      </c>
      <c r="V12" s="45" t="s">
        <v>62</v>
      </c>
      <c r="W12" s="45" t="s">
        <v>63</v>
      </c>
      <c r="X12" s="46" t="s">
        <v>63</v>
      </c>
      <c r="Y12" s="45" t="s">
        <v>69</v>
      </c>
      <c r="Z12" s="46" t="s">
        <v>61</v>
      </c>
      <c r="AA12" s="53" t="s">
        <v>61</v>
      </c>
      <c r="AB12" s="45" t="s">
        <v>61</v>
      </c>
      <c r="AC12" s="68"/>
    </row>
    <row r="13" spans="1:29" x14ac:dyDescent="0.25">
      <c r="A13" s="27" t="s">
        <v>63</v>
      </c>
      <c r="B13" s="25"/>
      <c r="C13" s="25"/>
      <c r="D13" s="25"/>
      <c r="E13" s="25"/>
      <c r="F13" s="25"/>
      <c r="G13" s="25"/>
      <c r="H13" s="37"/>
      <c r="I13" s="37"/>
      <c r="J13" s="29">
        <f t="shared" si="0"/>
        <v>0</v>
      </c>
      <c r="U13" s="52">
        <v>8</v>
      </c>
      <c r="V13" s="42" t="s">
        <v>64</v>
      </c>
      <c r="W13" s="42" t="s">
        <v>64</v>
      </c>
      <c r="X13" s="46" t="s">
        <v>69</v>
      </c>
      <c r="Y13" s="45" t="s">
        <v>63</v>
      </c>
      <c r="Z13" s="44" t="s">
        <v>63</v>
      </c>
      <c r="AA13" s="53" t="s">
        <v>63</v>
      </c>
      <c r="AB13" s="27" t="s">
        <v>63</v>
      </c>
      <c r="AC13" s="27"/>
    </row>
    <row r="14" spans="1:29" x14ac:dyDescent="0.25">
      <c r="A14" s="27" t="s">
        <v>65</v>
      </c>
      <c r="B14" s="25"/>
      <c r="C14" s="25"/>
      <c r="D14" s="25"/>
      <c r="E14" s="25"/>
      <c r="F14" s="25"/>
      <c r="G14" s="25"/>
      <c r="H14" s="37"/>
      <c r="I14" s="37"/>
      <c r="J14" s="29">
        <f t="shared" si="0"/>
        <v>0</v>
      </c>
      <c r="U14" s="52">
        <v>9</v>
      </c>
      <c r="V14" s="42" t="s">
        <v>65</v>
      </c>
      <c r="W14" s="42" t="s">
        <v>65</v>
      </c>
      <c r="X14" s="42" t="s">
        <v>64</v>
      </c>
      <c r="Y14" s="42" t="s">
        <v>64</v>
      </c>
      <c r="Z14" s="44" t="s">
        <v>64</v>
      </c>
      <c r="AA14" s="54" t="s">
        <v>65</v>
      </c>
      <c r="AB14" s="45" t="s">
        <v>65</v>
      </c>
      <c r="AC14" s="68"/>
    </row>
    <row r="15" spans="1:29" x14ac:dyDescent="0.25">
      <c r="A15" s="27" t="s">
        <v>64</v>
      </c>
      <c r="B15" s="25"/>
      <c r="C15" s="25"/>
      <c r="D15" s="25"/>
      <c r="E15" s="25"/>
      <c r="F15" s="25"/>
      <c r="G15" s="25"/>
      <c r="H15" s="37"/>
      <c r="I15" s="37"/>
      <c r="J15" s="29">
        <f t="shared" si="0"/>
        <v>0</v>
      </c>
      <c r="U15" s="52">
        <v>10</v>
      </c>
      <c r="V15" s="42" t="s">
        <v>66</v>
      </c>
      <c r="W15" s="42" t="s">
        <v>66</v>
      </c>
      <c r="X15" s="42" t="s">
        <v>65</v>
      </c>
      <c r="Y15" s="45" t="s">
        <v>67</v>
      </c>
      <c r="Z15" s="46" t="s">
        <v>65</v>
      </c>
      <c r="AA15" s="54" t="s">
        <v>64</v>
      </c>
      <c r="AB15" s="45" t="s">
        <v>64</v>
      </c>
      <c r="AC15" s="68"/>
    </row>
    <row r="16" spans="1:29" x14ac:dyDescent="0.25">
      <c r="A16" s="28" t="s">
        <v>67</v>
      </c>
      <c r="B16" s="26"/>
      <c r="C16" s="26"/>
      <c r="D16" s="25"/>
      <c r="E16" s="26"/>
      <c r="F16" s="26"/>
      <c r="G16" s="26"/>
      <c r="H16" s="38"/>
      <c r="I16" s="38"/>
      <c r="J16" s="29">
        <f t="shared" si="0"/>
        <v>0</v>
      </c>
      <c r="U16" s="52">
        <v>11</v>
      </c>
      <c r="V16" s="45" t="s">
        <v>68</v>
      </c>
      <c r="W16" s="45" t="s">
        <v>67</v>
      </c>
      <c r="X16" s="42" t="s">
        <v>67</v>
      </c>
      <c r="Y16" s="45" t="s">
        <v>65</v>
      </c>
      <c r="Z16" s="46" t="s">
        <v>67</v>
      </c>
      <c r="AA16" s="53" t="s">
        <v>67</v>
      </c>
      <c r="AB16" s="45" t="s">
        <v>67</v>
      </c>
      <c r="AC16" s="68"/>
    </row>
    <row r="17" spans="1:29" x14ac:dyDescent="0.25">
      <c r="A17" s="27" t="s">
        <v>66</v>
      </c>
      <c r="B17" s="25"/>
      <c r="C17" s="25"/>
      <c r="D17" s="25"/>
      <c r="E17" s="25"/>
      <c r="F17" s="25"/>
      <c r="G17" s="25"/>
      <c r="H17" s="37"/>
      <c r="I17" s="37"/>
      <c r="J17" s="29">
        <f t="shared" si="0"/>
        <v>0</v>
      </c>
      <c r="U17" s="52">
        <v>12</v>
      </c>
      <c r="V17" s="45" t="s">
        <v>70</v>
      </c>
      <c r="W17" s="45" t="s">
        <v>68</v>
      </c>
      <c r="X17" s="46" t="s">
        <v>66</v>
      </c>
      <c r="Y17" s="42" t="s">
        <v>66</v>
      </c>
      <c r="Z17" s="44" t="s">
        <v>66</v>
      </c>
      <c r="AA17" s="53" t="s">
        <v>66</v>
      </c>
      <c r="AB17" s="27" t="s">
        <v>66</v>
      </c>
      <c r="AC17" s="27"/>
    </row>
    <row r="18" spans="1:29" x14ac:dyDescent="0.25">
      <c r="A18" s="27" t="s">
        <v>70</v>
      </c>
      <c r="B18" s="25"/>
      <c r="C18" s="25"/>
      <c r="D18" s="25"/>
      <c r="E18" s="25"/>
      <c r="F18" s="25"/>
      <c r="G18" s="25"/>
      <c r="H18" s="37"/>
      <c r="I18" s="37"/>
      <c r="J18" s="29">
        <f t="shared" si="0"/>
        <v>0</v>
      </c>
      <c r="U18" s="52">
        <v>13</v>
      </c>
      <c r="V18" s="45" t="s">
        <v>71</v>
      </c>
      <c r="W18" s="45" t="s">
        <v>69</v>
      </c>
      <c r="X18" s="46" t="s">
        <v>75</v>
      </c>
      <c r="Y18" s="45" t="s">
        <v>73</v>
      </c>
      <c r="Z18" s="46" t="s">
        <v>70</v>
      </c>
      <c r="AA18" s="53" t="s">
        <v>70</v>
      </c>
      <c r="AB18" s="45" t="s">
        <v>70</v>
      </c>
      <c r="AC18" s="68"/>
    </row>
    <row r="19" spans="1:29" x14ac:dyDescent="0.25">
      <c r="A19" s="27" t="s">
        <v>75</v>
      </c>
      <c r="B19" s="25"/>
      <c r="C19" s="25"/>
      <c r="D19" s="25"/>
      <c r="E19" s="25"/>
      <c r="F19" s="25"/>
      <c r="G19" s="25"/>
      <c r="H19" s="37"/>
      <c r="I19" s="37"/>
      <c r="J19" s="29">
        <f t="shared" si="0"/>
        <v>0</v>
      </c>
      <c r="U19" s="52">
        <v>19</v>
      </c>
      <c r="V19" s="45" t="s">
        <v>69</v>
      </c>
      <c r="W19" s="45" t="s">
        <v>70</v>
      </c>
      <c r="X19" s="46" t="s">
        <v>68</v>
      </c>
      <c r="Y19" s="42" t="s">
        <v>68</v>
      </c>
      <c r="Z19" s="46" t="s">
        <v>73</v>
      </c>
      <c r="AA19" s="54" t="s">
        <v>75</v>
      </c>
      <c r="AB19" s="45" t="s">
        <v>75</v>
      </c>
      <c r="AC19" s="68"/>
    </row>
    <row r="20" spans="1:29" x14ac:dyDescent="0.25">
      <c r="A20" s="27" t="s">
        <v>73</v>
      </c>
      <c r="B20" s="25"/>
      <c r="C20" s="25"/>
      <c r="D20" s="25"/>
      <c r="E20" s="25"/>
      <c r="F20" s="25"/>
      <c r="G20" s="25"/>
      <c r="H20" s="37"/>
      <c r="I20" s="37"/>
      <c r="J20" s="29">
        <f t="shared" si="0"/>
        <v>0</v>
      </c>
      <c r="U20" s="52">
        <v>14</v>
      </c>
      <c r="V20" s="45" t="s">
        <v>72</v>
      </c>
      <c r="W20" s="45" t="s">
        <v>71</v>
      </c>
      <c r="X20" s="46" t="s">
        <v>73</v>
      </c>
      <c r="Y20" s="46" t="s">
        <v>70</v>
      </c>
      <c r="Z20" s="46" t="s">
        <v>68</v>
      </c>
      <c r="AA20" s="54" t="s">
        <v>73</v>
      </c>
      <c r="AB20" s="45" t="s">
        <v>73</v>
      </c>
      <c r="AC20" s="68"/>
    </row>
    <row r="21" spans="1:29" x14ac:dyDescent="0.25">
      <c r="A21" s="27" t="s">
        <v>68</v>
      </c>
      <c r="B21" s="25"/>
      <c r="C21" s="25"/>
      <c r="D21" s="25"/>
      <c r="E21" s="25"/>
      <c r="F21" s="25"/>
      <c r="G21" s="25"/>
      <c r="H21" s="37"/>
      <c r="I21" s="37"/>
      <c r="J21" s="29">
        <f t="shared" si="0"/>
        <v>0</v>
      </c>
      <c r="U21" s="52">
        <v>15</v>
      </c>
      <c r="V21" s="45" t="s">
        <v>73</v>
      </c>
      <c r="W21" s="45" t="s">
        <v>72</v>
      </c>
      <c r="X21" s="46" t="s">
        <v>70</v>
      </c>
      <c r="Y21" s="46" t="s">
        <v>75</v>
      </c>
      <c r="Z21" s="44" t="s">
        <v>75</v>
      </c>
      <c r="AA21" s="54" t="s">
        <v>68</v>
      </c>
      <c r="AB21" s="45" t="s">
        <v>68</v>
      </c>
      <c r="AC21" s="68"/>
    </row>
    <row r="22" spans="1:29" x14ac:dyDescent="0.25">
      <c r="A22" s="27" t="s">
        <v>71</v>
      </c>
      <c r="B22" s="25"/>
      <c r="C22" s="25"/>
      <c r="D22" s="25"/>
      <c r="E22" s="25"/>
      <c r="F22" s="25"/>
      <c r="G22" s="25"/>
      <c r="H22" s="37"/>
      <c r="I22" s="37"/>
      <c r="J22" s="29">
        <f t="shared" si="0"/>
        <v>0</v>
      </c>
      <c r="U22" s="52">
        <v>16</v>
      </c>
      <c r="V22" s="45" t="s">
        <v>74</v>
      </c>
      <c r="W22" s="45" t="s">
        <v>73</v>
      </c>
      <c r="X22" s="46" t="s">
        <v>71</v>
      </c>
      <c r="Y22" s="42" t="s">
        <v>71</v>
      </c>
      <c r="Z22" s="44" t="s">
        <v>71</v>
      </c>
      <c r="AA22" s="53" t="s">
        <v>71</v>
      </c>
      <c r="AB22" s="27" t="s">
        <v>71</v>
      </c>
      <c r="AC22" s="27"/>
    </row>
    <row r="23" spans="1:29" x14ac:dyDescent="0.25">
      <c r="A23" s="27" t="s">
        <v>72</v>
      </c>
      <c r="B23" s="25"/>
      <c r="C23" s="25"/>
      <c r="D23" s="25"/>
      <c r="E23" s="25"/>
      <c r="F23" s="25"/>
      <c r="G23" s="25"/>
      <c r="H23" s="37"/>
      <c r="I23" s="37"/>
      <c r="J23" s="29">
        <f t="shared" si="0"/>
        <v>0</v>
      </c>
      <c r="U23" s="52">
        <v>17</v>
      </c>
      <c r="V23" s="45" t="s">
        <v>75</v>
      </c>
      <c r="W23" s="45" t="s">
        <v>74</v>
      </c>
      <c r="X23" s="46" t="s">
        <v>72</v>
      </c>
      <c r="Y23" s="42" t="s">
        <v>72</v>
      </c>
      <c r="Z23" s="44" t="s">
        <v>72</v>
      </c>
      <c r="AA23" s="53" t="s">
        <v>72</v>
      </c>
      <c r="AB23" s="27" t="s">
        <v>72</v>
      </c>
      <c r="AC23" s="27"/>
    </row>
    <row r="24" spans="1:29" x14ac:dyDescent="0.25">
      <c r="A24" s="27" t="s">
        <v>115</v>
      </c>
      <c r="B24" s="25"/>
      <c r="C24" s="25"/>
      <c r="D24" s="25"/>
      <c r="E24" s="25"/>
      <c r="F24" s="25"/>
      <c r="G24" s="25"/>
      <c r="H24" s="37"/>
      <c r="I24" s="37"/>
      <c r="J24" s="41">
        <f t="shared" si="0"/>
        <v>0</v>
      </c>
      <c r="U24" s="52">
        <v>18</v>
      </c>
      <c r="V24" s="45" t="s">
        <v>76</v>
      </c>
      <c r="W24" s="45" t="s">
        <v>75</v>
      </c>
      <c r="X24" s="46" t="s">
        <v>74</v>
      </c>
      <c r="Y24" s="42" t="s">
        <v>74</v>
      </c>
      <c r="Z24" s="46" t="s">
        <v>115</v>
      </c>
      <c r="AA24" s="53" t="s">
        <v>115</v>
      </c>
      <c r="AB24" s="45" t="s">
        <v>115</v>
      </c>
      <c r="AC24" s="68"/>
    </row>
    <row r="25" spans="1:29" x14ac:dyDescent="0.25">
      <c r="A25" s="27" t="s">
        <v>74</v>
      </c>
      <c r="B25" s="25"/>
      <c r="C25" s="25"/>
      <c r="D25" s="25"/>
      <c r="E25" s="25"/>
      <c r="F25" s="25"/>
      <c r="G25" s="25"/>
      <c r="H25" s="37"/>
      <c r="I25" s="37"/>
      <c r="J25" s="29">
        <f t="shared" si="0"/>
        <v>0</v>
      </c>
      <c r="U25" s="52">
        <v>19</v>
      </c>
      <c r="V25" s="45" t="s">
        <v>77</v>
      </c>
      <c r="W25" s="45" t="s">
        <v>76</v>
      </c>
      <c r="X25" s="42" t="s">
        <v>76</v>
      </c>
      <c r="Y25" s="42" t="s">
        <v>76</v>
      </c>
      <c r="Z25" s="44" t="s">
        <v>74</v>
      </c>
      <c r="AA25" s="53" t="s">
        <v>74</v>
      </c>
      <c r="AB25" s="27" t="s">
        <v>74</v>
      </c>
      <c r="AC25" s="27"/>
    </row>
    <row r="26" spans="1:29" x14ac:dyDescent="0.25">
      <c r="A26" s="27" t="s">
        <v>76</v>
      </c>
      <c r="B26" s="25"/>
      <c r="C26" s="25"/>
      <c r="D26" s="25"/>
      <c r="E26" s="25"/>
      <c r="F26" s="25"/>
      <c r="G26" s="25"/>
      <c r="H26" s="37"/>
      <c r="I26" s="37"/>
      <c r="J26" s="29">
        <f t="shared" si="0"/>
        <v>0</v>
      </c>
      <c r="U26" s="52">
        <v>20</v>
      </c>
      <c r="V26" s="45" t="s">
        <v>67</v>
      </c>
      <c r="W26" s="45" t="s">
        <v>77</v>
      </c>
      <c r="X26" s="42" t="s">
        <v>77</v>
      </c>
      <c r="Y26" s="42" t="s">
        <v>77</v>
      </c>
      <c r="Z26" s="44" t="s">
        <v>76</v>
      </c>
      <c r="AA26" s="53" t="s">
        <v>76</v>
      </c>
      <c r="AB26" s="27" t="s">
        <v>76</v>
      </c>
      <c r="AC26" s="27"/>
    </row>
    <row r="27" spans="1:29" x14ac:dyDescent="0.25">
      <c r="A27" s="35" t="s">
        <v>77</v>
      </c>
      <c r="B27" s="36"/>
      <c r="C27" s="36"/>
      <c r="D27" s="36"/>
      <c r="E27" s="36"/>
      <c r="F27" s="36"/>
      <c r="G27" s="36"/>
      <c r="H27" s="39"/>
      <c r="I27" s="39"/>
      <c r="J27" s="29">
        <f t="shared" si="0"/>
        <v>0</v>
      </c>
      <c r="U27" s="52">
        <v>21</v>
      </c>
      <c r="V27" s="22"/>
      <c r="W27" s="22"/>
      <c r="X27" s="22"/>
      <c r="Y27" s="22"/>
      <c r="Z27" s="44" t="s">
        <v>77</v>
      </c>
      <c r="AA27" s="55" t="s">
        <v>77</v>
      </c>
      <c r="AB27" s="35" t="s">
        <v>77</v>
      </c>
      <c r="AC27" s="35"/>
    </row>
    <row r="28" spans="1:29" x14ac:dyDescent="0.25">
      <c r="A28" s="64"/>
      <c r="B28" s="65"/>
      <c r="C28" s="65"/>
      <c r="D28" s="65"/>
      <c r="E28" s="65"/>
      <c r="F28" s="65"/>
      <c r="G28" s="65"/>
      <c r="H28" s="65"/>
      <c r="I28" s="65"/>
      <c r="J28" s="66"/>
      <c r="V28" s="13"/>
      <c r="W28" s="12"/>
      <c r="X28" s="4"/>
    </row>
    <row r="29" spans="1:29" x14ac:dyDescent="0.25">
      <c r="A29" s="4"/>
      <c r="B29" s="8"/>
      <c r="C29" s="8"/>
      <c r="D29" s="8"/>
      <c r="E29" s="8"/>
      <c r="F29" s="8"/>
      <c r="G29" s="8"/>
      <c r="H29" s="8"/>
      <c r="I29" s="8"/>
      <c r="J29" s="4"/>
      <c r="V29" s="13"/>
      <c r="W29" s="12"/>
    </row>
    <row r="30" spans="1:29" x14ac:dyDescent="0.25">
      <c r="A30" s="42" t="s">
        <v>90</v>
      </c>
      <c r="B30" s="24">
        <f>SUM(Table1361014[AUPCAV])</f>
        <v>0</v>
      </c>
      <c r="C30" s="24">
        <f>SUM(Table1361014[AUPPS])</f>
        <v>0</v>
      </c>
      <c r="D30" s="24">
        <f>SUM(Table1361014[C100R])</f>
        <v>0</v>
      </c>
      <c r="E30" s="24">
        <f>SUM(Table1361014[ER5C])</f>
        <v>0</v>
      </c>
      <c r="F30" s="24">
        <f>SUM(Table1361014[L2HE])</f>
        <v>0</v>
      </c>
      <c r="G30" s="24">
        <f>SUM(Table1361014[SNSPPU])</f>
        <v>0</v>
      </c>
      <c r="H30" s="24">
        <f>SUM(Table1361014[EIC197])</f>
        <v>0</v>
      </c>
      <c r="I30" s="24">
        <f>SUM(Table1361014[EIC591SC])</f>
        <v>0</v>
      </c>
      <c r="J30" s="8"/>
      <c r="V30" s="13"/>
      <c r="W30" s="12"/>
    </row>
    <row r="31" spans="1:29" x14ac:dyDescent="0.25">
      <c r="A31" s="4"/>
      <c r="B31" s="8"/>
      <c r="C31" s="8"/>
      <c r="D31" s="8"/>
      <c r="E31" s="8"/>
      <c r="F31" s="8"/>
      <c r="G31" s="8"/>
      <c r="H31" s="8"/>
      <c r="I31" s="8"/>
      <c r="J31" s="4"/>
      <c r="V31" s="13"/>
      <c r="W31" s="12"/>
    </row>
    <row r="32" spans="1:29" x14ac:dyDescent="0.25">
      <c r="A32" s="67" t="s">
        <v>133</v>
      </c>
      <c r="B32" s="8"/>
      <c r="C32" s="8"/>
      <c r="D32" s="8"/>
      <c r="E32" s="8"/>
      <c r="F32" s="8"/>
      <c r="G32" s="8"/>
      <c r="H32" s="8"/>
      <c r="I32" s="8"/>
      <c r="J32" s="4"/>
      <c r="V32" s="13"/>
      <c r="W32" s="12"/>
    </row>
    <row r="33" spans="1:10" x14ac:dyDescent="0.25">
      <c r="A33" s="22" t="s">
        <v>104</v>
      </c>
      <c r="B33" s="22"/>
      <c r="C33" s="22"/>
      <c r="D33" s="22"/>
      <c r="E33" s="22"/>
      <c r="F33" s="22"/>
      <c r="G33" s="22"/>
      <c r="H33" s="22"/>
      <c r="I33" s="22"/>
      <c r="J33" s="22"/>
    </row>
    <row r="34" spans="1:10" x14ac:dyDescent="0.25">
      <c r="A34" s="31" t="s">
        <v>15</v>
      </c>
      <c r="B34" s="48" t="s">
        <v>108</v>
      </c>
      <c r="C34" s="48" t="s">
        <v>39</v>
      </c>
      <c r="D34" s="48" t="s">
        <v>29</v>
      </c>
      <c r="E34" s="48" t="s">
        <v>38</v>
      </c>
      <c r="F34" s="48" t="s">
        <v>33</v>
      </c>
      <c r="G34" s="48" t="s">
        <v>14</v>
      </c>
      <c r="H34" s="48" t="s">
        <v>116</v>
      </c>
      <c r="I34" s="48" t="s">
        <v>136</v>
      </c>
      <c r="J34" s="33" t="s">
        <v>32</v>
      </c>
    </row>
    <row r="35" spans="1:10" x14ac:dyDescent="0.25">
      <c r="A35" s="27" t="s">
        <v>78</v>
      </c>
      <c r="B35" s="24"/>
      <c r="C35" s="24"/>
      <c r="D35" s="24"/>
      <c r="E35" s="24"/>
      <c r="F35" s="24"/>
      <c r="G35" s="24"/>
      <c r="H35" s="24"/>
      <c r="I35" s="24"/>
      <c r="J35" s="29">
        <f t="shared" ref="J35:J45" si="1">SUM(B35:I35)</f>
        <v>0</v>
      </c>
    </row>
    <row r="36" spans="1:10" x14ac:dyDescent="0.25">
      <c r="A36" s="27" t="s">
        <v>79</v>
      </c>
      <c r="B36" s="23"/>
      <c r="C36" s="24"/>
      <c r="D36" s="24"/>
      <c r="E36" s="24"/>
      <c r="F36" s="23"/>
      <c r="G36" s="23"/>
      <c r="H36" s="24"/>
      <c r="I36" s="24"/>
      <c r="J36" s="29">
        <f t="shared" si="1"/>
        <v>0</v>
      </c>
    </row>
    <row r="37" spans="1:10" x14ac:dyDescent="0.25">
      <c r="A37" s="27" t="s">
        <v>80</v>
      </c>
      <c r="B37" s="23"/>
      <c r="C37" s="24"/>
      <c r="D37" s="24"/>
      <c r="E37" s="24"/>
      <c r="F37" s="23"/>
      <c r="G37" s="23"/>
      <c r="H37" s="24"/>
      <c r="I37" s="24"/>
      <c r="J37" s="29">
        <f t="shared" si="1"/>
        <v>0</v>
      </c>
    </row>
    <row r="38" spans="1:10" x14ac:dyDescent="0.25">
      <c r="A38" s="27" t="s">
        <v>81</v>
      </c>
      <c r="B38" s="23"/>
      <c r="C38" s="24"/>
      <c r="D38" s="24"/>
      <c r="E38" s="24"/>
      <c r="F38" s="23"/>
      <c r="G38" s="23"/>
      <c r="H38" s="24"/>
      <c r="I38" s="24"/>
      <c r="J38" s="29">
        <f>SUM(B38:I38)</f>
        <v>0</v>
      </c>
    </row>
    <row r="39" spans="1:10" x14ac:dyDescent="0.25">
      <c r="A39" s="27" t="s">
        <v>98</v>
      </c>
      <c r="B39" s="23"/>
      <c r="C39" s="23"/>
      <c r="D39" s="23"/>
      <c r="E39" s="23"/>
      <c r="F39" s="23"/>
      <c r="G39" s="23"/>
      <c r="H39" s="24"/>
      <c r="I39" s="24"/>
      <c r="J39" s="29">
        <f>SUM(B39:I39)</f>
        <v>0</v>
      </c>
    </row>
    <row r="40" spans="1:10" x14ac:dyDescent="0.25">
      <c r="A40" s="27" t="s">
        <v>97</v>
      </c>
      <c r="B40" s="23"/>
      <c r="C40" s="23"/>
      <c r="D40" s="23"/>
      <c r="E40" s="23"/>
      <c r="F40" s="23"/>
      <c r="G40" s="23"/>
      <c r="H40" s="24"/>
      <c r="I40" s="24"/>
      <c r="J40" s="29">
        <f t="shared" si="1"/>
        <v>0</v>
      </c>
    </row>
    <row r="41" spans="1:10" x14ac:dyDescent="0.25">
      <c r="A41" s="27" t="s">
        <v>93</v>
      </c>
      <c r="B41" s="23"/>
      <c r="C41" s="23"/>
      <c r="D41" s="23"/>
      <c r="E41" s="23"/>
      <c r="F41" s="23"/>
      <c r="G41" s="23"/>
      <c r="H41" s="24"/>
      <c r="I41" s="24"/>
      <c r="J41" s="29">
        <f t="shared" si="1"/>
        <v>0</v>
      </c>
    </row>
    <row r="42" spans="1:10" x14ac:dyDescent="0.25">
      <c r="A42" s="27" t="s">
        <v>112</v>
      </c>
      <c r="B42" s="23"/>
      <c r="C42" s="23"/>
      <c r="D42" s="23"/>
      <c r="E42" s="23"/>
      <c r="F42" s="23"/>
      <c r="G42" s="23"/>
      <c r="H42" s="24"/>
      <c r="I42" s="24"/>
      <c r="J42" s="29">
        <f t="shared" si="1"/>
        <v>0</v>
      </c>
    </row>
    <row r="43" spans="1:10" x14ac:dyDescent="0.25">
      <c r="A43" s="27" t="s">
        <v>99</v>
      </c>
      <c r="B43" s="23"/>
      <c r="C43" s="23"/>
      <c r="D43" s="23"/>
      <c r="E43" s="23"/>
      <c r="F43" s="23"/>
      <c r="G43" s="23"/>
      <c r="H43" s="24"/>
      <c r="I43" s="24"/>
      <c r="J43" s="29">
        <f t="shared" si="1"/>
        <v>0</v>
      </c>
    </row>
    <row r="44" spans="1:10" x14ac:dyDescent="0.25">
      <c r="A44" s="27" t="s">
        <v>111</v>
      </c>
      <c r="B44" s="23"/>
      <c r="C44" s="23"/>
      <c r="D44" s="23"/>
      <c r="E44" s="23"/>
      <c r="F44" s="23"/>
      <c r="G44" s="23"/>
      <c r="H44" s="24"/>
      <c r="I44" s="24"/>
      <c r="J44" s="29">
        <f t="shared" si="1"/>
        <v>0</v>
      </c>
    </row>
    <row r="45" spans="1:10" x14ac:dyDescent="0.25">
      <c r="A45" s="27" t="s">
        <v>92</v>
      </c>
      <c r="B45" s="23"/>
      <c r="C45" s="23"/>
      <c r="D45" s="23"/>
      <c r="E45" s="23"/>
      <c r="F45" s="23"/>
      <c r="G45" s="23"/>
      <c r="H45" s="24"/>
      <c r="I45" s="24"/>
      <c r="J45" s="29">
        <f t="shared" si="1"/>
        <v>0</v>
      </c>
    </row>
    <row r="46" spans="1:10" x14ac:dyDescent="0.25">
      <c r="A46" s="35" t="s">
        <v>90</v>
      </c>
      <c r="B46" s="49">
        <f t="shared" ref="B46:I46" si="2">SUM(B35:B45)</f>
        <v>0</v>
      </c>
      <c r="C46" s="49">
        <f t="shared" si="2"/>
        <v>0</v>
      </c>
      <c r="D46" s="49">
        <f t="shared" si="2"/>
        <v>0</v>
      </c>
      <c r="E46" s="49">
        <f t="shared" si="2"/>
        <v>0</v>
      </c>
      <c r="F46" s="49">
        <f t="shared" si="2"/>
        <v>0</v>
      </c>
      <c r="G46" s="49">
        <f t="shared" si="2"/>
        <v>0</v>
      </c>
      <c r="H46" s="49">
        <f t="shared" si="2"/>
        <v>0</v>
      </c>
      <c r="I46" s="49">
        <f t="shared" si="2"/>
        <v>0</v>
      </c>
      <c r="J46" s="34"/>
    </row>
    <row r="50" spans="1:22" x14ac:dyDescent="0.25">
      <c r="A50" s="67" t="s">
        <v>135</v>
      </c>
    </row>
    <row r="51" spans="1:22" x14ac:dyDescent="0.25">
      <c r="A51" s="22" t="s">
        <v>105</v>
      </c>
      <c r="B51" s="22"/>
      <c r="C51" s="22"/>
      <c r="D51" s="22"/>
      <c r="E51" s="22"/>
      <c r="F51" s="22"/>
      <c r="G51" s="22"/>
      <c r="H51" s="22"/>
      <c r="I51" s="22"/>
      <c r="J51" s="22"/>
    </row>
    <row r="52" spans="1:22" x14ac:dyDescent="0.25">
      <c r="A52" s="62" t="s">
        <v>131</v>
      </c>
      <c r="B52" s="31" t="s">
        <v>82</v>
      </c>
      <c r="C52" s="48" t="s">
        <v>108</v>
      </c>
      <c r="D52" s="48" t="s">
        <v>39</v>
      </c>
      <c r="E52" s="48" t="s">
        <v>29</v>
      </c>
      <c r="F52" s="48" t="s">
        <v>38</v>
      </c>
      <c r="G52" s="48" t="s">
        <v>33</v>
      </c>
      <c r="H52" s="48" t="s">
        <v>14</v>
      </c>
      <c r="I52" s="48" t="s">
        <v>116</v>
      </c>
      <c r="J52" s="48" t="s">
        <v>136</v>
      </c>
      <c r="K52" s="33" t="s">
        <v>32</v>
      </c>
      <c r="U52"/>
      <c r="V52" s="9"/>
    </row>
    <row r="53" spans="1:22" x14ac:dyDescent="0.25">
      <c r="A53" s="60" t="s">
        <v>124</v>
      </c>
      <c r="B53" s="27" t="s">
        <v>83</v>
      </c>
      <c r="C53" s="25"/>
      <c r="D53" s="25"/>
      <c r="E53" s="25"/>
      <c r="F53" s="25"/>
      <c r="G53" s="25"/>
      <c r="H53" s="25"/>
      <c r="I53" s="25"/>
      <c r="J53" s="25"/>
      <c r="K53" s="50">
        <f t="shared" ref="K53:K58" si="3">SUM(D53:J53)</f>
        <v>0</v>
      </c>
      <c r="U53"/>
      <c r="V53" s="9"/>
    </row>
    <row r="54" spans="1:22" x14ac:dyDescent="0.25">
      <c r="A54" s="59" t="s">
        <v>125</v>
      </c>
      <c r="B54" s="27" t="s">
        <v>84</v>
      </c>
      <c r="C54" s="25"/>
      <c r="D54" s="25"/>
      <c r="E54" s="25"/>
      <c r="F54" s="25"/>
      <c r="G54" s="25"/>
      <c r="H54" s="25"/>
      <c r="I54" s="25"/>
      <c r="J54" s="25"/>
      <c r="K54" s="50">
        <f t="shared" si="3"/>
        <v>0</v>
      </c>
      <c r="U54"/>
      <c r="V54" s="9"/>
    </row>
    <row r="55" spans="1:22" x14ac:dyDescent="0.25">
      <c r="A55" s="59" t="s">
        <v>126</v>
      </c>
      <c r="B55" s="27" t="s">
        <v>85</v>
      </c>
      <c r="C55" s="25"/>
      <c r="D55" s="25"/>
      <c r="E55" s="25"/>
      <c r="F55" s="25"/>
      <c r="G55" s="25"/>
      <c r="H55" s="25"/>
      <c r="I55" s="25"/>
      <c r="J55" s="25"/>
      <c r="K55" s="50">
        <f t="shared" si="3"/>
        <v>0</v>
      </c>
      <c r="U55"/>
      <c r="V55" s="9"/>
    </row>
    <row r="56" spans="1:22" x14ac:dyDescent="0.25">
      <c r="A56" s="59" t="s">
        <v>127</v>
      </c>
      <c r="B56" s="27" t="s">
        <v>86</v>
      </c>
      <c r="C56" s="25"/>
      <c r="D56" s="25"/>
      <c r="E56" s="25"/>
      <c r="F56" s="25"/>
      <c r="G56" s="25"/>
      <c r="H56" s="25"/>
      <c r="I56" s="25"/>
      <c r="J56" s="25"/>
      <c r="K56" s="50">
        <f t="shared" si="3"/>
        <v>0</v>
      </c>
      <c r="U56"/>
      <c r="V56" s="9"/>
    </row>
    <row r="57" spans="1:22" x14ac:dyDescent="0.25">
      <c r="A57" s="59" t="s">
        <v>128</v>
      </c>
      <c r="B57" s="27" t="s">
        <v>87</v>
      </c>
      <c r="C57" s="25"/>
      <c r="D57" s="25"/>
      <c r="E57" s="25"/>
      <c r="F57" s="25"/>
      <c r="G57" s="25"/>
      <c r="H57" s="25"/>
      <c r="I57" s="25"/>
      <c r="J57" s="25"/>
      <c r="K57" s="50">
        <f t="shared" si="3"/>
        <v>0</v>
      </c>
      <c r="U57"/>
      <c r="V57" s="9"/>
    </row>
    <row r="58" spans="1:22" x14ac:dyDescent="0.25">
      <c r="A58" s="59" t="s">
        <v>129</v>
      </c>
      <c r="B58" s="35" t="s">
        <v>88</v>
      </c>
      <c r="C58" s="36"/>
      <c r="D58" s="36"/>
      <c r="E58" s="36"/>
      <c r="F58" s="36"/>
      <c r="G58" s="36"/>
      <c r="H58" s="36"/>
      <c r="I58" s="36"/>
      <c r="J58" s="36"/>
      <c r="K58" s="51">
        <f t="shared" si="3"/>
        <v>0</v>
      </c>
      <c r="U58"/>
      <c r="V58" s="9"/>
    </row>
    <row r="59" spans="1:22" x14ac:dyDescent="0.25">
      <c r="A59" s="61" t="s">
        <v>130</v>
      </c>
      <c r="B59" s="35" t="s">
        <v>90</v>
      </c>
      <c r="C59" s="36">
        <f t="shared" ref="C59:K59" si="4">SUM(C53:C58)</f>
        <v>0</v>
      </c>
      <c r="D59" s="36">
        <f t="shared" si="4"/>
        <v>0</v>
      </c>
      <c r="E59" s="36">
        <f>SUM(E53:E58)</f>
        <v>0</v>
      </c>
      <c r="F59" s="36">
        <f t="shared" si="4"/>
        <v>0</v>
      </c>
      <c r="G59" s="36">
        <f t="shared" si="4"/>
        <v>0</v>
      </c>
      <c r="H59" s="36">
        <f t="shared" si="4"/>
        <v>0</v>
      </c>
      <c r="I59" s="36">
        <f t="shared" si="4"/>
        <v>0</v>
      </c>
      <c r="J59" s="36">
        <f t="shared" si="4"/>
        <v>0</v>
      </c>
      <c r="K59" s="36">
        <f t="shared" si="4"/>
        <v>0</v>
      </c>
      <c r="U59"/>
      <c r="V59" s="9"/>
    </row>
    <row r="60" spans="1:22" x14ac:dyDescent="0.25">
      <c r="B60" s="7"/>
      <c r="C60" s="7"/>
      <c r="D60" s="7"/>
      <c r="E60" s="7"/>
      <c r="F60" s="7"/>
      <c r="G60" s="7"/>
      <c r="H60" s="7"/>
      <c r="I60" s="7"/>
      <c r="J60" s="7"/>
    </row>
    <row r="61" spans="1:22" x14ac:dyDescent="0.25">
      <c r="B61" s="7"/>
      <c r="C61" s="7"/>
      <c r="D61" s="7"/>
      <c r="E61" s="7"/>
      <c r="F61" s="7"/>
      <c r="G61" s="7"/>
      <c r="H61" s="7"/>
      <c r="I61" s="7"/>
      <c r="J61" s="7"/>
    </row>
    <row r="62" spans="1:22" x14ac:dyDescent="0.25">
      <c r="B62" s="7"/>
      <c r="C62" s="7"/>
      <c r="D62" s="7"/>
      <c r="E62" s="7"/>
      <c r="F62" s="7"/>
      <c r="G62" s="7"/>
      <c r="H62" s="7"/>
      <c r="I62" s="7"/>
      <c r="J62" s="7"/>
    </row>
    <row r="63" spans="1:22" x14ac:dyDescent="0.25">
      <c r="B63" s="7"/>
      <c r="C63" s="7"/>
      <c r="D63" s="7"/>
      <c r="E63" s="7"/>
      <c r="F63" s="7"/>
      <c r="G63" s="7"/>
      <c r="H63" s="7"/>
      <c r="I63" s="7"/>
      <c r="J63" s="7"/>
    </row>
    <row r="64" spans="1:22" x14ac:dyDescent="0.25">
      <c r="B64" s="7"/>
      <c r="C64" s="7"/>
      <c r="D64" s="7"/>
      <c r="E64" s="7"/>
      <c r="F64" s="7"/>
      <c r="G64" s="7"/>
      <c r="H64" s="7"/>
      <c r="I64" s="7"/>
      <c r="J64" s="7"/>
    </row>
    <row r="65" spans="2:10" x14ac:dyDescent="0.25">
      <c r="B65" s="7"/>
      <c r="C65" s="7"/>
      <c r="D65" s="7"/>
      <c r="E65" s="7"/>
      <c r="F65" s="7"/>
      <c r="G65" s="7"/>
      <c r="H65" s="7"/>
      <c r="I65" s="7"/>
      <c r="J65" s="7"/>
    </row>
  </sheetData>
  <pageMargins left="0.7" right="0.7" top="0.75" bottom="0.75" header="0.3" footer="0.3"/>
  <drawing r:id="rId1"/>
  <tableParts count="4">
    <tablePart r:id="rId2"/>
    <tablePart r:id="rId3"/>
    <tablePart r:id="rId4"/>
    <tablePart r:id="rId5"/>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
  <sheetViews>
    <sheetView workbookViewId="0">
      <selection activeCell="T18" sqref="T18"/>
    </sheetView>
  </sheetViews>
  <sheetFormatPr defaultRowHeight="15" x14ac:dyDescent="0.25"/>
  <sheetData/>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90"/>
  <sheetViews>
    <sheetView topLeftCell="A40" workbookViewId="0">
      <selection activeCell="A90" sqref="A90"/>
    </sheetView>
  </sheetViews>
  <sheetFormatPr defaultRowHeight="15" x14ac:dyDescent="0.25"/>
  <sheetData>
    <row r="1" spans="1:1" x14ac:dyDescent="0.25">
      <c r="A1" s="5" t="s">
        <v>52</v>
      </c>
    </row>
    <row r="2" spans="1:1" x14ac:dyDescent="0.25">
      <c r="A2" t="s">
        <v>55</v>
      </c>
    </row>
    <row r="3" spans="1:1" x14ac:dyDescent="0.25">
      <c r="A3" t="s">
        <v>41</v>
      </c>
    </row>
    <row r="5" spans="1:1" x14ac:dyDescent="0.25">
      <c r="A5" s="19" t="s">
        <v>40</v>
      </c>
    </row>
    <row r="30" spans="1:1" x14ac:dyDescent="0.25">
      <c r="A30" s="5" t="s">
        <v>54</v>
      </c>
    </row>
    <row r="31" spans="1:1" x14ac:dyDescent="0.25">
      <c r="A31" t="s">
        <v>103</v>
      </c>
    </row>
    <row r="33" spans="1:1" x14ac:dyDescent="0.25">
      <c r="A33" t="s">
        <v>53</v>
      </c>
    </row>
    <row r="62" spans="1:1" x14ac:dyDescent="0.25">
      <c r="A62" s="17" t="s">
        <v>91</v>
      </c>
    </row>
    <row r="63" spans="1:1" x14ac:dyDescent="0.25">
      <c r="A63" s="17" t="s">
        <v>96</v>
      </c>
    </row>
    <row r="64" spans="1:1" s="18" customFormat="1" x14ac:dyDescent="0.25">
      <c r="A64" s="17" t="s">
        <v>95</v>
      </c>
    </row>
    <row r="65" spans="1:1" x14ac:dyDescent="0.25">
      <c r="A65" s="5"/>
    </row>
    <row r="66" spans="1:1" x14ac:dyDescent="0.25">
      <c r="A66" s="5"/>
    </row>
    <row r="67" spans="1:1" x14ac:dyDescent="0.25">
      <c r="A67" s="5"/>
    </row>
    <row r="68" spans="1:1" x14ac:dyDescent="0.25">
      <c r="A68" s="5"/>
    </row>
    <row r="69" spans="1:1" x14ac:dyDescent="0.25">
      <c r="A69" s="5"/>
    </row>
    <row r="70" spans="1:1" x14ac:dyDescent="0.25">
      <c r="A70" s="5"/>
    </row>
    <row r="71" spans="1:1" x14ac:dyDescent="0.25">
      <c r="A71" s="5"/>
    </row>
    <row r="72" spans="1:1" x14ac:dyDescent="0.25">
      <c r="A72" s="5"/>
    </row>
    <row r="73" spans="1:1" x14ac:dyDescent="0.25">
      <c r="A73" s="5"/>
    </row>
    <row r="74" spans="1:1" x14ac:dyDescent="0.25">
      <c r="A74" s="5"/>
    </row>
    <row r="75" spans="1:1" x14ac:dyDescent="0.25">
      <c r="A75" s="5"/>
    </row>
    <row r="76" spans="1:1" x14ac:dyDescent="0.25">
      <c r="A76" s="5"/>
    </row>
    <row r="77" spans="1:1" x14ac:dyDescent="0.25">
      <c r="A77" s="5"/>
    </row>
    <row r="78" spans="1:1" x14ac:dyDescent="0.25">
      <c r="A78" s="5"/>
    </row>
    <row r="79" spans="1:1" x14ac:dyDescent="0.25">
      <c r="A79" s="5"/>
    </row>
    <row r="80" spans="1:1" x14ac:dyDescent="0.25">
      <c r="A80" s="5"/>
    </row>
    <row r="81" spans="1:1" x14ac:dyDescent="0.25">
      <c r="A81" s="5"/>
    </row>
    <row r="82" spans="1:1" x14ac:dyDescent="0.25">
      <c r="A82" s="5"/>
    </row>
    <row r="83" spans="1:1" x14ac:dyDescent="0.25">
      <c r="A83" s="5"/>
    </row>
    <row r="84" spans="1:1" x14ac:dyDescent="0.25">
      <c r="A84" s="5"/>
    </row>
    <row r="86" spans="1:1" x14ac:dyDescent="0.25">
      <c r="A86" s="5" t="s">
        <v>94</v>
      </c>
    </row>
    <row r="87" spans="1:1" x14ac:dyDescent="0.25">
      <c r="A87" s="5"/>
    </row>
    <row r="90" spans="1:1" x14ac:dyDescent="0.25">
      <c r="A90" t="s">
        <v>114</v>
      </c>
    </row>
  </sheetData>
  <hyperlinks>
    <hyperlink ref="A5" r:id="rId1" xr:uid="{00000000-0004-0000-0600-000000000000}"/>
  </hyperlinks>
  <pageMargins left="0.7" right="0.7" top="0.75" bottom="0.75" header="0.3" footer="0.3"/>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2:A4"/>
  <sheetViews>
    <sheetView workbookViewId="0">
      <selection activeCell="A4" sqref="A4"/>
    </sheetView>
  </sheetViews>
  <sheetFormatPr defaultRowHeight="15" x14ac:dyDescent="0.25"/>
  <sheetData>
    <row r="2" spans="1:1" x14ac:dyDescent="0.25">
      <c r="A2" t="s">
        <v>49</v>
      </c>
    </row>
    <row r="4" spans="1:1" x14ac:dyDescent="0.25">
      <c r="A4" t="s">
        <v>51</v>
      </c>
    </row>
  </sheetData>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9F324B-44FA-421A-95A8-166C3A895D49}">
  <sheetPr>
    <tabColor theme="4" tint="0.59999389629810485"/>
  </sheetPr>
  <dimension ref="A1:AB65"/>
  <sheetViews>
    <sheetView workbookViewId="0">
      <selection activeCell="L65" sqref="L65"/>
    </sheetView>
  </sheetViews>
  <sheetFormatPr defaultRowHeight="15" x14ac:dyDescent="0.25"/>
  <cols>
    <col min="1" max="1" width="22.85546875" customWidth="1"/>
    <col min="2" max="2" width="10.42578125" customWidth="1"/>
    <col min="7" max="9" width="9.140625" customWidth="1"/>
    <col min="21" max="21" width="8.85546875" style="9"/>
    <col min="22" max="22" width="20.5703125" customWidth="1"/>
    <col min="23" max="23" width="18.85546875" customWidth="1"/>
    <col min="24" max="24" width="18.85546875" bestFit="1" customWidth="1"/>
    <col min="25" max="25" width="19.140625" customWidth="1"/>
    <col min="26" max="26" width="20" customWidth="1"/>
    <col min="27" max="28" width="17.140625" customWidth="1"/>
  </cols>
  <sheetData>
    <row r="1" spans="1:28" ht="18.75" x14ac:dyDescent="0.3">
      <c r="A1" s="20" t="s">
        <v>101</v>
      </c>
      <c r="T1" s="9"/>
      <c r="U1"/>
    </row>
    <row r="2" spans="1:28" x14ac:dyDescent="0.25">
      <c r="A2" t="s">
        <v>113</v>
      </c>
      <c r="B2" s="40">
        <v>45665</v>
      </c>
      <c r="T2" s="9"/>
      <c r="U2"/>
    </row>
    <row r="3" spans="1:28" x14ac:dyDescent="0.25">
      <c r="T3" s="9"/>
      <c r="U3"/>
    </row>
    <row r="4" spans="1:28" x14ac:dyDescent="0.25">
      <c r="A4" s="67" t="s">
        <v>134</v>
      </c>
      <c r="T4" s="9"/>
      <c r="U4"/>
    </row>
    <row r="5" spans="1:28" x14ac:dyDescent="0.25">
      <c r="A5" s="31" t="s">
        <v>15</v>
      </c>
      <c r="B5" s="22" t="s">
        <v>108</v>
      </c>
      <c r="C5" s="22" t="s">
        <v>39</v>
      </c>
      <c r="D5" s="22" t="s">
        <v>29</v>
      </c>
      <c r="E5" s="22" t="s">
        <v>38</v>
      </c>
      <c r="F5" s="22" t="s">
        <v>33</v>
      </c>
      <c r="G5" s="22" t="s">
        <v>14</v>
      </c>
      <c r="H5" s="22" t="s">
        <v>116</v>
      </c>
      <c r="I5" s="22" t="s">
        <v>136</v>
      </c>
      <c r="J5" s="33" t="s">
        <v>32</v>
      </c>
      <c r="U5" s="56" t="s">
        <v>89</v>
      </c>
      <c r="V5" s="57" t="s">
        <v>118</v>
      </c>
      <c r="W5" s="57" t="s">
        <v>119</v>
      </c>
      <c r="X5" s="57" t="s">
        <v>120</v>
      </c>
      <c r="Y5" s="57" t="s">
        <v>121</v>
      </c>
      <c r="Z5" s="57" t="s">
        <v>122</v>
      </c>
      <c r="AA5" s="58" t="s">
        <v>123</v>
      </c>
      <c r="AB5" s="63" t="s">
        <v>132</v>
      </c>
    </row>
    <row r="6" spans="1:28" x14ac:dyDescent="0.25">
      <c r="A6" s="27" t="s">
        <v>57</v>
      </c>
      <c r="B6" s="25"/>
      <c r="C6" s="25">
        <v>86</v>
      </c>
      <c r="D6" s="32">
        <v>39</v>
      </c>
      <c r="E6" s="25">
        <v>480</v>
      </c>
      <c r="F6" s="25">
        <v>97</v>
      </c>
      <c r="G6" s="25">
        <v>185</v>
      </c>
      <c r="H6" s="37">
        <v>1</v>
      </c>
      <c r="I6" s="37"/>
      <c r="J6" s="29">
        <f t="shared" ref="J6:J27" si="0">SUM(B6:I6)</f>
        <v>888</v>
      </c>
      <c r="U6" s="52">
        <v>1</v>
      </c>
      <c r="V6" s="42" t="s">
        <v>57</v>
      </c>
      <c r="W6" s="42" t="s">
        <v>57</v>
      </c>
      <c r="X6" s="42" t="s">
        <v>57</v>
      </c>
      <c r="Y6" s="42" t="s">
        <v>57</v>
      </c>
      <c r="Z6" s="44" t="s">
        <v>57</v>
      </c>
      <c r="AA6" s="53" t="s">
        <v>57</v>
      </c>
      <c r="AB6" s="27" t="s">
        <v>57</v>
      </c>
    </row>
    <row r="7" spans="1:28" x14ac:dyDescent="0.25">
      <c r="A7" s="27" t="s">
        <v>58</v>
      </c>
      <c r="B7" s="25"/>
      <c r="C7" s="25">
        <v>8</v>
      </c>
      <c r="D7" s="25">
        <v>5</v>
      </c>
      <c r="E7" s="25">
        <v>37</v>
      </c>
      <c r="F7" s="25">
        <v>159</v>
      </c>
      <c r="G7" s="25">
        <v>167</v>
      </c>
      <c r="H7" s="37"/>
      <c r="I7" s="37"/>
      <c r="J7" s="29">
        <f t="shared" si="0"/>
        <v>376</v>
      </c>
      <c r="U7" s="52">
        <v>2</v>
      </c>
      <c r="V7" s="42" t="s">
        <v>58</v>
      </c>
      <c r="W7" s="42" t="s">
        <v>58</v>
      </c>
      <c r="X7" s="42" t="s">
        <v>58</v>
      </c>
      <c r="Y7" s="42" t="s">
        <v>58</v>
      </c>
      <c r="Z7" s="44" t="s">
        <v>58</v>
      </c>
      <c r="AA7" s="53" t="s">
        <v>58</v>
      </c>
      <c r="AB7" s="27" t="s">
        <v>58</v>
      </c>
    </row>
    <row r="8" spans="1:28" x14ac:dyDescent="0.25">
      <c r="A8" s="27" t="s">
        <v>60</v>
      </c>
      <c r="B8" s="25"/>
      <c r="C8" s="25">
        <v>4</v>
      </c>
      <c r="D8" s="25">
        <v>15</v>
      </c>
      <c r="E8" s="25">
        <v>78</v>
      </c>
      <c r="F8" s="25">
        <v>72</v>
      </c>
      <c r="G8" s="25">
        <v>105</v>
      </c>
      <c r="H8" s="37"/>
      <c r="I8" s="37"/>
      <c r="J8" s="29">
        <f t="shared" si="0"/>
        <v>274</v>
      </c>
      <c r="U8" s="52">
        <v>3</v>
      </c>
      <c r="V8" s="42" t="s">
        <v>59</v>
      </c>
      <c r="W8" s="42" t="s">
        <v>59</v>
      </c>
      <c r="X8" s="42" t="s">
        <v>59</v>
      </c>
      <c r="Y8" s="42" t="s">
        <v>59</v>
      </c>
      <c r="Z8" s="45" t="s">
        <v>60</v>
      </c>
      <c r="AA8" s="53" t="s">
        <v>60</v>
      </c>
      <c r="AB8" s="45" t="s">
        <v>60</v>
      </c>
    </row>
    <row r="9" spans="1:28" x14ac:dyDescent="0.25">
      <c r="A9" s="27" t="s">
        <v>59</v>
      </c>
      <c r="B9" s="25"/>
      <c r="C9" s="25">
        <v>15</v>
      </c>
      <c r="D9" s="25">
        <v>11</v>
      </c>
      <c r="E9" s="25">
        <v>61</v>
      </c>
      <c r="F9" s="25">
        <v>74</v>
      </c>
      <c r="G9" s="25">
        <v>112</v>
      </c>
      <c r="H9" s="37"/>
      <c r="I9" s="37"/>
      <c r="J9" s="29">
        <f t="shared" si="0"/>
        <v>273</v>
      </c>
      <c r="U9" s="52">
        <v>4</v>
      </c>
      <c r="V9" s="42" t="s">
        <v>60</v>
      </c>
      <c r="W9" s="42" t="s">
        <v>60</v>
      </c>
      <c r="X9" s="42" t="s">
        <v>60</v>
      </c>
      <c r="Y9" s="42" t="s">
        <v>60</v>
      </c>
      <c r="Z9" s="46" t="s">
        <v>59</v>
      </c>
      <c r="AA9" s="53" t="s">
        <v>59</v>
      </c>
      <c r="AB9" s="45" t="s">
        <v>59</v>
      </c>
    </row>
    <row r="10" spans="1:28" x14ac:dyDescent="0.25">
      <c r="A10" s="27" t="s">
        <v>69</v>
      </c>
      <c r="B10" s="25">
        <v>7</v>
      </c>
      <c r="C10" s="25"/>
      <c r="D10" s="25">
        <v>22</v>
      </c>
      <c r="E10" s="25">
        <v>48</v>
      </c>
      <c r="F10" s="25">
        <v>50</v>
      </c>
      <c r="G10" s="25">
        <v>0</v>
      </c>
      <c r="H10" s="37"/>
      <c r="I10" s="37"/>
      <c r="J10" s="29">
        <f t="shared" si="0"/>
        <v>127</v>
      </c>
      <c r="U10" s="52">
        <v>5</v>
      </c>
      <c r="V10" s="42" t="s">
        <v>61</v>
      </c>
      <c r="W10" s="42" t="s">
        <v>61</v>
      </c>
      <c r="X10" s="42" t="s">
        <v>61</v>
      </c>
      <c r="Y10" s="42" t="s">
        <v>61</v>
      </c>
      <c r="Z10" s="46" t="s">
        <v>62</v>
      </c>
      <c r="AA10" s="54" t="s">
        <v>69</v>
      </c>
      <c r="AB10" s="45" t="s">
        <v>69</v>
      </c>
    </row>
    <row r="11" spans="1:28" x14ac:dyDescent="0.25">
      <c r="A11" s="27" t="s">
        <v>62</v>
      </c>
      <c r="B11" s="25"/>
      <c r="C11" s="25"/>
      <c r="D11" s="25">
        <v>14</v>
      </c>
      <c r="E11" s="25">
        <v>28</v>
      </c>
      <c r="F11" s="25">
        <v>51</v>
      </c>
      <c r="G11" s="25">
        <v>24</v>
      </c>
      <c r="H11" s="37"/>
      <c r="I11" s="37"/>
      <c r="J11" s="29">
        <f t="shared" si="0"/>
        <v>117</v>
      </c>
      <c r="U11" s="52">
        <v>6</v>
      </c>
      <c r="V11" s="45" t="s">
        <v>63</v>
      </c>
      <c r="W11" s="45" t="s">
        <v>62</v>
      </c>
      <c r="X11" s="42" t="s">
        <v>62</v>
      </c>
      <c r="Y11" s="42" t="s">
        <v>62</v>
      </c>
      <c r="Z11" s="46" t="s">
        <v>69</v>
      </c>
      <c r="AA11" s="54" t="s">
        <v>62</v>
      </c>
      <c r="AB11" s="27" t="s">
        <v>62</v>
      </c>
    </row>
    <row r="12" spans="1:28" x14ac:dyDescent="0.25">
      <c r="A12" s="27" t="s">
        <v>61</v>
      </c>
      <c r="B12" s="25"/>
      <c r="C12" s="25"/>
      <c r="D12" s="25">
        <v>3</v>
      </c>
      <c r="E12" s="25">
        <v>59</v>
      </c>
      <c r="F12" s="25">
        <v>15</v>
      </c>
      <c r="G12" s="25">
        <v>27</v>
      </c>
      <c r="H12" s="37"/>
      <c r="I12" s="37"/>
      <c r="J12" s="29">
        <f t="shared" si="0"/>
        <v>104</v>
      </c>
      <c r="U12" s="52">
        <v>7</v>
      </c>
      <c r="V12" s="45" t="s">
        <v>62</v>
      </c>
      <c r="W12" s="45" t="s">
        <v>63</v>
      </c>
      <c r="X12" s="46" t="s">
        <v>63</v>
      </c>
      <c r="Y12" s="45" t="s">
        <v>69</v>
      </c>
      <c r="Z12" s="46" t="s">
        <v>61</v>
      </c>
      <c r="AA12" s="53" t="s">
        <v>61</v>
      </c>
      <c r="AB12" s="45" t="s">
        <v>61</v>
      </c>
    </row>
    <row r="13" spans="1:28" x14ac:dyDescent="0.25">
      <c r="A13" s="27" t="s">
        <v>63</v>
      </c>
      <c r="B13" s="25"/>
      <c r="C13" s="25"/>
      <c r="D13" s="25">
        <v>15</v>
      </c>
      <c r="E13" s="25">
        <v>32</v>
      </c>
      <c r="F13" s="25">
        <v>35</v>
      </c>
      <c r="G13" s="25">
        <v>13</v>
      </c>
      <c r="H13" s="37"/>
      <c r="I13" s="37"/>
      <c r="J13" s="29">
        <f t="shared" si="0"/>
        <v>95</v>
      </c>
      <c r="U13" s="52">
        <v>8</v>
      </c>
      <c r="V13" s="42" t="s">
        <v>64</v>
      </c>
      <c r="W13" s="42" t="s">
        <v>64</v>
      </c>
      <c r="X13" s="46" t="s">
        <v>69</v>
      </c>
      <c r="Y13" s="45" t="s">
        <v>63</v>
      </c>
      <c r="Z13" s="44" t="s">
        <v>63</v>
      </c>
      <c r="AA13" s="53" t="s">
        <v>63</v>
      </c>
      <c r="AB13" s="27" t="s">
        <v>63</v>
      </c>
    </row>
    <row r="14" spans="1:28" x14ac:dyDescent="0.25">
      <c r="A14" s="27" t="s">
        <v>65</v>
      </c>
      <c r="B14" s="25"/>
      <c r="C14" s="25"/>
      <c r="D14" s="25">
        <v>2</v>
      </c>
      <c r="E14" s="25">
        <v>20</v>
      </c>
      <c r="F14" s="25">
        <v>15</v>
      </c>
      <c r="G14" s="25">
        <v>22</v>
      </c>
      <c r="H14" s="37"/>
      <c r="I14" s="37"/>
      <c r="J14" s="29">
        <f t="shared" si="0"/>
        <v>59</v>
      </c>
      <c r="U14" s="52">
        <v>9</v>
      </c>
      <c r="V14" s="42" t="s">
        <v>65</v>
      </c>
      <c r="W14" s="42" t="s">
        <v>65</v>
      </c>
      <c r="X14" s="42" t="s">
        <v>64</v>
      </c>
      <c r="Y14" s="42" t="s">
        <v>64</v>
      </c>
      <c r="Z14" s="44" t="s">
        <v>64</v>
      </c>
      <c r="AA14" s="54" t="s">
        <v>65</v>
      </c>
      <c r="AB14" s="45" t="s">
        <v>65</v>
      </c>
    </row>
    <row r="15" spans="1:28" x14ac:dyDescent="0.25">
      <c r="A15" s="27" t="s">
        <v>64</v>
      </c>
      <c r="B15" s="25"/>
      <c r="C15" s="25"/>
      <c r="D15" s="25">
        <v>8</v>
      </c>
      <c r="E15" s="25">
        <v>12</v>
      </c>
      <c r="F15" s="25">
        <v>36</v>
      </c>
      <c r="G15" s="25">
        <v>0</v>
      </c>
      <c r="H15" s="37"/>
      <c r="I15" s="37"/>
      <c r="J15" s="29">
        <f t="shared" si="0"/>
        <v>56</v>
      </c>
      <c r="U15" s="52">
        <v>10</v>
      </c>
      <c r="V15" s="42" t="s">
        <v>66</v>
      </c>
      <c r="W15" s="42" t="s">
        <v>66</v>
      </c>
      <c r="X15" s="42" t="s">
        <v>65</v>
      </c>
      <c r="Y15" s="45" t="s">
        <v>67</v>
      </c>
      <c r="Z15" s="46" t="s">
        <v>65</v>
      </c>
      <c r="AA15" s="54" t="s">
        <v>64</v>
      </c>
      <c r="AB15" s="45" t="s">
        <v>64</v>
      </c>
    </row>
    <row r="16" spans="1:28" x14ac:dyDescent="0.25">
      <c r="A16" s="28" t="s">
        <v>67</v>
      </c>
      <c r="B16" s="26"/>
      <c r="C16" s="26"/>
      <c r="D16" s="25">
        <v>2</v>
      </c>
      <c r="E16" s="26">
        <v>2</v>
      </c>
      <c r="F16" s="26">
        <v>13</v>
      </c>
      <c r="G16" s="26">
        <v>35</v>
      </c>
      <c r="H16" s="38"/>
      <c r="I16" s="38"/>
      <c r="J16" s="29">
        <f t="shared" si="0"/>
        <v>52</v>
      </c>
      <c r="U16" s="52">
        <v>11</v>
      </c>
      <c r="V16" s="45" t="s">
        <v>68</v>
      </c>
      <c r="W16" s="45" t="s">
        <v>67</v>
      </c>
      <c r="X16" s="42" t="s">
        <v>67</v>
      </c>
      <c r="Y16" s="45" t="s">
        <v>65</v>
      </c>
      <c r="Z16" s="46" t="s">
        <v>67</v>
      </c>
      <c r="AA16" s="53" t="s">
        <v>67</v>
      </c>
      <c r="AB16" s="45" t="s">
        <v>67</v>
      </c>
    </row>
    <row r="17" spans="1:28" x14ac:dyDescent="0.25">
      <c r="A17" s="27" t="s">
        <v>66</v>
      </c>
      <c r="B17" s="25"/>
      <c r="C17" s="25"/>
      <c r="D17" s="25">
        <v>0</v>
      </c>
      <c r="E17" s="25">
        <v>2</v>
      </c>
      <c r="F17" s="25">
        <v>13</v>
      </c>
      <c r="G17" s="25">
        <v>32</v>
      </c>
      <c r="H17" s="37"/>
      <c r="I17" s="37"/>
      <c r="J17" s="29">
        <f t="shared" si="0"/>
        <v>47</v>
      </c>
      <c r="U17" s="52">
        <v>12</v>
      </c>
      <c r="V17" s="45" t="s">
        <v>70</v>
      </c>
      <c r="W17" s="45" t="s">
        <v>68</v>
      </c>
      <c r="X17" s="46" t="s">
        <v>66</v>
      </c>
      <c r="Y17" s="42" t="s">
        <v>66</v>
      </c>
      <c r="Z17" s="44" t="s">
        <v>66</v>
      </c>
      <c r="AA17" s="53" t="s">
        <v>66</v>
      </c>
      <c r="AB17" s="27" t="s">
        <v>66</v>
      </c>
    </row>
    <row r="18" spans="1:28" x14ac:dyDescent="0.25">
      <c r="A18" s="27" t="s">
        <v>70</v>
      </c>
      <c r="B18" s="25"/>
      <c r="C18" s="25"/>
      <c r="D18" s="25">
        <v>3</v>
      </c>
      <c r="E18" s="25">
        <v>3</v>
      </c>
      <c r="F18" s="25">
        <v>23</v>
      </c>
      <c r="G18" s="25">
        <v>12</v>
      </c>
      <c r="H18" s="37"/>
      <c r="I18" s="37"/>
      <c r="J18" s="29">
        <f t="shared" si="0"/>
        <v>41</v>
      </c>
      <c r="U18" s="52">
        <v>13</v>
      </c>
      <c r="V18" s="45" t="s">
        <v>71</v>
      </c>
      <c r="W18" s="45" t="s">
        <v>69</v>
      </c>
      <c r="X18" s="46" t="s">
        <v>75</v>
      </c>
      <c r="Y18" s="45" t="s">
        <v>73</v>
      </c>
      <c r="Z18" s="46" t="s">
        <v>70</v>
      </c>
      <c r="AA18" s="53" t="s">
        <v>70</v>
      </c>
      <c r="AB18" s="45" t="s">
        <v>70</v>
      </c>
    </row>
    <row r="19" spans="1:28" x14ac:dyDescent="0.25">
      <c r="A19" s="27" t="s">
        <v>75</v>
      </c>
      <c r="B19" s="25"/>
      <c r="C19" s="25"/>
      <c r="D19" s="25">
        <v>0</v>
      </c>
      <c r="E19" s="25">
        <v>3</v>
      </c>
      <c r="F19" s="25">
        <v>26</v>
      </c>
      <c r="G19" s="25">
        <v>6</v>
      </c>
      <c r="H19" s="37"/>
      <c r="I19" s="37"/>
      <c r="J19" s="29">
        <f t="shared" si="0"/>
        <v>35</v>
      </c>
      <c r="U19" s="52">
        <v>19</v>
      </c>
      <c r="V19" s="45" t="s">
        <v>69</v>
      </c>
      <c r="W19" s="45" t="s">
        <v>70</v>
      </c>
      <c r="X19" s="46" t="s">
        <v>68</v>
      </c>
      <c r="Y19" s="42" t="s">
        <v>68</v>
      </c>
      <c r="Z19" s="46" t="s">
        <v>73</v>
      </c>
      <c r="AA19" s="54" t="s">
        <v>75</v>
      </c>
      <c r="AB19" s="45" t="s">
        <v>75</v>
      </c>
    </row>
    <row r="20" spans="1:28" x14ac:dyDescent="0.25">
      <c r="A20" s="27" t="s">
        <v>73</v>
      </c>
      <c r="B20" s="25"/>
      <c r="C20" s="25"/>
      <c r="D20" s="25">
        <v>4</v>
      </c>
      <c r="E20" s="25">
        <v>13</v>
      </c>
      <c r="F20" s="25">
        <v>12</v>
      </c>
      <c r="G20" s="25">
        <v>5</v>
      </c>
      <c r="H20" s="37"/>
      <c r="I20" s="37"/>
      <c r="J20" s="29">
        <f t="shared" si="0"/>
        <v>34</v>
      </c>
      <c r="U20" s="52">
        <v>14</v>
      </c>
      <c r="V20" s="45" t="s">
        <v>72</v>
      </c>
      <c r="W20" s="45" t="s">
        <v>71</v>
      </c>
      <c r="X20" s="46" t="s">
        <v>73</v>
      </c>
      <c r="Y20" s="46" t="s">
        <v>70</v>
      </c>
      <c r="Z20" s="46" t="s">
        <v>68</v>
      </c>
      <c r="AA20" s="54" t="s">
        <v>73</v>
      </c>
      <c r="AB20" s="45" t="s">
        <v>73</v>
      </c>
    </row>
    <row r="21" spans="1:28" x14ac:dyDescent="0.25">
      <c r="A21" s="27" t="s">
        <v>68</v>
      </c>
      <c r="B21" s="25"/>
      <c r="C21" s="25"/>
      <c r="D21" s="25">
        <v>4</v>
      </c>
      <c r="E21" s="25">
        <v>0</v>
      </c>
      <c r="F21" s="25">
        <v>17</v>
      </c>
      <c r="G21" s="25">
        <v>9</v>
      </c>
      <c r="H21" s="37"/>
      <c r="I21" s="37"/>
      <c r="J21" s="29">
        <f t="shared" si="0"/>
        <v>30</v>
      </c>
      <c r="U21" s="52">
        <v>15</v>
      </c>
      <c r="V21" s="45" t="s">
        <v>73</v>
      </c>
      <c r="W21" s="45" t="s">
        <v>72</v>
      </c>
      <c r="X21" s="46" t="s">
        <v>70</v>
      </c>
      <c r="Y21" s="46" t="s">
        <v>75</v>
      </c>
      <c r="Z21" s="44" t="s">
        <v>75</v>
      </c>
      <c r="AA21" s="54" t="s">
        <v>68</v>
      </c>
      <c r="AB21" s="45" t="s">
        <v>68</v>
      </c>
    </row>
    <row r="22" spans="1:28" x14ac:dyDescent="0.25">
      <c r="A22" s="27" t="s">
        <v>71</v>
      </c>
      <c r="B22" s="25"/>
      <c r="C22" s="25"/>
      <c r="D22" s="25">
        <v>1</v>
      </c>
      <c r="E22" s="25">
        <v>2</v>
      </c>
      <c r="F22" s="25">
        <v>24</v>
      </c>
      <c r="G22" s="25">
        <v>2</v>
      </c>
      <c r="H22" s="37"/>
      <c r="I22" s="37"/>
      <c r="J22" s="29">
        <f t="shared" si="0"/>
        <v>29</v>
      </c>
      <c r="U22" s="52">
        <v>16</v>
      </c>
      <c r="V22" s="45" t="s">
        <v>74</v>
      </c>
      <c r="W22" s="45" t="s">
        <v>73</v>
      </c>
      <c r="X22" s="46" t="s">
        <v>71</v>
      </c>
      <c r="Y22" s="42" t="s">
        <v>71</v>
      </c>
      <c r="Z22" s="44" t="s">
        <v>71</v>
      </c>
      <c r="AA22" s="53" t="s">
        <v>71</v>
      </c>
      <c r="AB22" s="27" t="s">
        <v>71</v>
      </c>
    </row>
    <row r="23" spans="1:28" x14ac:dyDescent="0.25">
      <c r="A23" s="27" t="s">
        <v>72</v>
      </c>
      <c r="B23" s="25">
        <v>3</v>
      </c>
      <c r="C23" s="25"/>
      <c r="D23" s="25">
        <v>1</v>
      </c>
      <c r="E23" s="25">
        <v>0</v>
      </c>
      <c r="F23" s="25">
        <v>12</v>
      </c>
      <c r="G23" s="25">
        <v>8</v>
      </c>
      <c r="H23" s="37"/>
      <c r="I23" s="37"/>
      <c r="J23" s="29">
        <f t="shared" si="0"/>
        <v>24</v>
      </c>
      <c r="U23" s="52">
        <v>17</v>
      </c>
      <c r="V23" s="45" t="s">
        <v>75</v>
      </c>
      <c r="W23" s="45" t="s">
        <v>74</v>
      </c>
      <c r="X23" s="46" t="s">
        <v>72</v>
      </c>
      <c r="Y23" s="42" t="s">
        <v>72</v>
      </c>
      <c r="Z23" s="44" t="s">
        <v>72</v>
      </c>
      <c r="AA23" s="53" t="s">
        <v>72</v>
      </c>
      <c r="AB23" s="27" t="s">
        <v>72</v>
      </c>
    </row>
    <row r="24" spans="1:28" x14ac:dyDescent="0.25">
      <c r="A24" s="27" t="s">
        <v>115</v>
      </c>
      <c r="B24" s="25"/>
      <c r="C24" s="25"/>
      <c r="D24" s="25">
        <v>1</v>
      </c>
      <c r="E24" s="25">
        <v>3</v>
      </c>
      <c r="F24" s="25">
        <v>18</v>
      </c>
      <c r="G24" s="25">
        <v>0</v>
      </c>
      <c r="H24" s="37"/>
      <c r="I24" s="37"/>
      <c r="J24" s="41">
        <f t="shared" si="0"/>
        <v>22</v>
      </c>
      <c r="U24" s="52">
        <v>18</v>
      </c>
      <c r="V24" s="45" t="s">
        <v>76</v>
      </c>
      <c r="W24" s="45" t="s">
        <v>75</v>
      </c>
      <c r="X24" s="46" t="s">
        <v>74</v>
      </c>
      <c r="Y24" s="42" t="s">
        <v>74</v>
      </c>
      <c r="Z24" s="46" t="s">
        <v>115</v>
      </c>
      <c r="AA24" s="53" t="s">
        <v>115</v>
      </c>
      <c r="AB24" s="45" t="s">
        <v>115</v>
      </c>
    </row>
    <row r="25" spans="1:28" x14ac:dyDescent="0.25">
      <c r="A25" s="27" t="s">
        <v>74</v>
      </c>
      <c r="B25" s="25"/>
      <c r="C25" s="25">
        <v>1</v>
      </c>
      <c r="D25" s="25">
        <v>0</v>
      </c>
      <c r="E25" s="25">
        <v>14</v>
      </c>
      <c r="F25" s="25">
        <v>4</v>
      </c>
      <c r="G25" s="25">
        <v>0</v>
      </c>
      <c r="H25" s="37"/>
      <c r="I25" s="37"/>
      <c r="J25" s="29">
        <f t="shared" si="0"/>
        <v>19</v>
      </c>
      <c r="U25" s="52">
        <v>19</v>
      </c>
      <c r="V25" s="45" t="s">
        <v>77</v>
      </c>
      <c r="W25" s="45" t="s">
        <v>76</v>
      </c>
      <c r="X25" s="42" t="s">
        <v>76</v>
      </c>
      <c r="Y25" s="42" t="s">
        <v>76</v>
      </c>
      <c r="Z25" s="44" t="s">
        <v>74</v>
      </c>
      <c r="AA25" s="53" t="s">
        <v>74</v>
      </c>
      <c r="AB25" s="27" t="s">
        <v>74</v>
      </c>
    </row>
    <row r="26" spans="1:28" x14ac:dyDescent="0.25">
      <c r="A26" s="27" t="s">
        <v>76</v>
      </c>
      <c r="B26" s="25"/>
      <c r="C26" s="25"/>
      <c r="D26" s="25">
        <v>1</v>
      </c>
      <c r="E26" s="25">
        <v>12</v>
      </c>
      <c r="F26" s="25">
        <v>0</v>
      </c>
      <c r="G26" s="25">
        <v>1</v>
      </c>
      <c r="H26" s="37"/>
      <c r="I26" s="37"/>
      <c r="J26" s="29">
        <f t="shared" si="0"/>
        <v>14</v>
      </c>
      <c r="U26" s="52">
        <v>20</v>
      </c>
      <c r="V26" s="45" t="s">
        <v>67</v>
      </c>
      <c r="W26" s="45" t="s">
        <v>77</v>
      </c>
      <c r="X26" s="42" t="s">
        <v>77</v>
      </c>
      <c r="Y26" s="42" t="s">
        <v>77</v>
      </c>
      <c r="Z26" s="44" t="s">
        <v>76</v>
      </c>
      <c r="AA26" s="53" t="s">
        <v>76</v>
      </c>
      <c r="AB26" s="27" t="s">
        <v>76</v>
      </c>
    </row>
    <row r="27" spans="1:28" x14ac:dyDescent="0.25">
      <c r="A27" s="35" t="s">
        <v>77</v>
      </c>
      <c r="B27" s="36"/>
      <c r="C27" s="36"/>
      <c r="D27" s="36">
        <v>0</v>
      </c>
      <c r="E27" s="36">
        <v>1</v>
      </c>
      <c r="F27" s="36">
        <v>3</v>
      </c>
      <c r="G27" s="36">
        <v>0</v>
      </c>
      <c r="H27" s="39"/>
      <c r="I27" s="39"/>
      <c r="J27" s="29">
        <f t="shared" si="0"/>
        <v>4</v>
      </c>
      <c r="U27" s="52">
        <v>21</v>
      </c>
      <c r="V27" s="22"/>
      <c r="W27" s="22"/>
      <c r="X27" s="22"/>
      <c r="Y27" s="22"/>
      <c r="Z27" s="44" t="s">
        <v>77</v>
      </c>
      <c r="AA27" s="55" t="s">
        <v>77</v>
      </c>
      <c r="AB27" s="35" t="s">
        <v>77</v>
      </c>
    </row>
    <row r="28" spans="1:28" x14ac:dyDescent="0.25">
      <c r="A28" s="64"/>
      <c r="B28" s="65"/>
      <c r="C28" s="65"/>
      <c r="D28" s="65"/>
      <c r="E28" s="65"/>
      <c r="F28" s="65"/>
      <c r="G28" s="65"/>
      <c r="H28" s="65"/>
      <c r="I28" s="65"/>
      <c r="J28" s="66"/>
      <c r="V28" s="13"/>
      <c r="W28" s="12"/>
      <c r="X28" s="4"/>
    </row>
    <row r="29" spans="1:28" x14ac:dyDescent="0.25">
      <c r="A29" s="4"/>
      <c r="B29" s="8"/>
      <c r="C29" s="8"/>
      <c r="D29" s="8"/>
      <c r="E29" s="8"/>
      <c r="F29" s="8"/>
      <c r="G29" s="8"/>
      <c r="H29" s="8"/>
      <c r="I29" s="8"/>
      <c r="J29" s="4"/>
      <c r="V29" s="13"/>
      <c r="W29" s="12"/>
    </row>
    <row r="30" spans="1:28" x14ac:dyDescent="0.25">
      <c r="A30" s="42" t="s">
        <v>90</v>
      </c>
      <c r="B30" s="24">
        <f>SUM(Table13610[AUPCAV])</f>
        <v>10</v>
      </c>
      <c r="C30" s="24">
        <f>SUM(Table13610[AUPPS])</f>
        <v>114</v>
      </c>
      <c r="D30" s="24">
        <f>SUM(Table13610[C100R])</f>
        <v>151</v>
      </c>
      <c r="E30" s="24">
        <f>SUM(Table13610[ER5C])</f>
        <v>910</v>
      </c>
      <c r="F30" s="24">
        <f>SUM(Table13610[L2HE])</f>
        <v>769</v>
      </c>
      <c r="G30" s="24">
        <f>SUM(Table13610[SNSPPU])</f>
        <v>765</v>
      </c>
      <c r="H30" s="24">
        <f>SUM(Table13610[EIC197])</f>
        <v>1</v>
      </c>
      <c r="I30" s="24">
        <f>SUM(Table13610[EIC591SC])</f>
        <v>0</v>
      </c>
      <c r="J30" s="8"/>
      <c r="V30" s="13"/>
      <c r="W30" s="12"/>
    </row>
    <row r="31" spans="1:28" x14ac:dyDescent="0.25">
      <c r="A31" s="4"/>
      <c r="B31" s="8"/>
      <c r="C31" s="8"/>
      <c r="D31" s="8"/>
      <c r="E31" s="8"/>
      <c r="F31" s="8"/>
      <c r="G31" s="8"/>
      <c r="H31" s="8"/>
      <c r="I31" s="8"/>
      <c r="J31" s="4"/>
      <c r="V31" s="13"/>
      <c r="W31" s="12"/>
    </row>
    <row r="32" spans="1:28" x14ac:dyDescent="0.25">
      <c r="A32" s="67" t="s">
        <v>133</v>
      </c>
      <c r="B32" s="8"/>
      <c r="C32" s="8"/>
      <c r="D32" s="8"/>
      <c r="E32" s="8"/>
      <c r="F32" s="8"/>
      <c r="G32" s="8"/>
      <c r="H32" s="8"/>
      <c r="I32" s="8"/>
      <c r="J32" s="4"/>
      <c r="V32" s="13"/>
      <c r="W32" s="12"/>
    </row>
    <row r="33" spans="1:10" x14ac:dyDescent="0.25">
      <c r="A33" s="22" t="s">
        <v>104</v>
      </c>
      <c r="B33" s="22"/>
      <c r="C33" s="22"/>
      <c r="D33" s="22"/>
      <c r="E33" s="22"/>
      <c r="F33" s="22"/>
      <c r="G33" s="22"/>
      <c r="H33" s="22"/>
      <c r="I33" s="22"/>
      <c r="J33" s="22"/>
    </row>
    <row r="34" spans="1:10" x14ac:dyDescent="0.25">
      <c r="A34" s="31" t="s">
        <v>15</v>
      </c>
      <c r="B34" s="48" t="s">
        <v>108</v>
      </c>
      <c r="C34" s="48" t="s">
        <v>39</v>
      </c>
      <c r="D34" s="48" t="s">
        <v>29</v>
      </c>
      <c r="E34" s="48" t="s">
        <v>38</v>
      </c>
      <c r="F34" s="48" t="s">
        <v>33</v>
      </c>
      <c r="G34" s="48" t="s">
        <v>14</v>
      </c>
      <c r="H34" s="48" t="s">
        <v>116</v>
      </c>
      <c r="I34" s="48" t="s">
        <v>136</v>
      </c>
      <c r="J34" s="33" t="s">
        <v>32</v>
      </c>
    </row>
    <row r="35" spans="1:10" x14ac:dyDescent="0.25">
      <c r="A35" s="27" t="s">
        <v>78</v>
      </c>
      <c r="B35" s="24">
        <v>3</v>
      </c>
      <c r="C35" s="24">
        <v>469</v>
      </c>
      <c r="D35" s="24">
        <v>243</v>
      </c>
      <c r="E35" s="24">
        <v>1355</v>
      </c>
      <c r="F35" s="24">
        <v>525</v>
      </c>
      <c r="G35" s="24">
        <v>1222</v>
      </c>
      <c r="H35" s="24">
        <v>1</v>
      </c>
      <c r="I35" s="24"/>
      <c r="J35" s="29">
        <f t="shared" ref="J35:J45" si="1">SUM(B35:I35)</f>
        <v>3818</v>
      </c>
    </row>
    <row r="36" spans="1:10" x14ac:dyDescent="0.25">
      <c r="A36" s="27" t="s">
        <v>79</v>
      </c>
      <c r="B36" s="23"/>
      <c r="C36" s="24">
        <v>185</v>
      </c>
      <c r="D36" s="24">
        <v>34</v>
      </c>
      <c r="E36" s="24">
        <v>71</v>
      </c>
      <c r="F36" s="23">
        <v>255</v>
      </c>
      <c r="G36" s="23">
        <v>153</v>
      </c>
      <c r="H36" s="24"/>
      <c r="I36" s="24"/>
      <c r="J36" s="29">
        <f t="shared" si="1"/>
        <v>698</v>
      </c>
    </row>
    <row r="37" spans="1:10" x14ac:dyDescent="0.25">
      <c r="A37" s="27" t="s">
        <v>80</v>
      </c>
      <c r="B37" s="23">
        <v>11</v>
      </c>
      <c r="C37" s="24"/>
      <c r="D37" s="24"/>
      <c r="E37" s="24">
        <v>3</v>
      </c>
      <c r="F37" s="23">
        <v>222</v>
      </c>
      <c r="G37" s="23">
        <v>92</v>
      </c>
      <c r="H37" s="24"/>
      <c r="I37" s="24"/>
      <c r="J37" s="29">
        <f t="shared" si="1"/>
        <v>328</v>
      </c>
    </row>
    <row r="38" spans="1:10" x14ac:dyDescent="0.25">
      <c r="A38" s="27" t="s">
        <v>81</v>
      </c>
      <c r="B38" s="23"/>
      <c r="C38" s="24">
        <v>89</v>
      </c>
      <c r="D38" s="24">
        <v>4</v>
      </c>
      <c r="E38" s="24">
        <v>15</v>
      </c>
      <c r="F38" s="23">
        <v>74</v>
      </c>
      <c r="G38" s="23">
        <v>26</v>
      </c>
      <c r="H38" s="24"/>
      <c r="I38" s="24"/>
      <c r="J38" s="29">
        <f>SUM(B38:I38)</f>
        <v>208</v>
      </c>
    </row>
    <row r="39" spans="1:10" x14ac:dyDescent="0.25">
      <c r="A39" s="27" t="s">
        <v>98</v>
      </c>
      <c r="B39" s="23"/>
      <c r="C39" s="23">
        <v>215</v>
      </c>
      <c r="D39" s="23">
        <v>63</v>
      </c>
      <c r="E39" s="23">
        <v>240</v>
      </c>
      <c r="F39" s="23">
        <v>270</v>
      </c>
      <c r="G39" s="23">
        <v>462</v>
      </c>
      <c r="H39" s="24"/>
      <c r="I39" s="24"/>
      <c r="J39" s="29">
        <f>SUM(B39:I39)</f>
        <v>1250</v>
      </c>
    </row>
    <row r="40" spans="1:10" x14ac:dyDescent="0.25">
      <c r="A40" s="27" t="s">
        <v>97</v>
      </c>
      <c r="B40" s="23"/>
      <c r="C40" s="23"/>
      <c r="D40" s="23">
        <v>11</v>
      </c>
      <c r="E40" s="23">
        <v>30</v>
      </c>
      <c r="F40" s="23">
        <v>112</v>
      </c>
      <c r="G40" s="23">
        <v>65</v>
      </c>
      <c r="H40" s="24"/>
      <c r="I40" s="24"/>
      <c r="J40" s="29">
        <f t="shared" si="1"/>
        <v>218</v>
      </c>
    </row>
    <row r="41" spans="1:10" x14ac:dyDescent="0.25">
      <c r="A41" s="27" t="s">
        <v>93</v>
      </c>
      <c r="B41" s="23"/>
      <c r="C41" s="23"/>
      <c r="D41" s="23"/>
      <c r="E41" s="23">
        <v>5</v>
      </c>
      <c r="F41" s="23"/>
      <c r="G41" s="23">
        <v>0</v>
      </c>
      <c r="H41" s="24"/>
      <c r="I41" s="24"/>
      <c r="J41" s="29">
        <f t="shared" si="1"/>
        <v>5</v>
      </c>
    </row>
    <row r="42" spans="1:10" x14ac:dyDescent="0.25">
      <c r="A42" s="27" t="s">
        <v>112</v>
      </c>
      <c r="B42" s="23"/>
      <c r="C42" s="23"/>
      <c r="D42" s="23"/>
      <c r="E42" s="23">
        <v>4</v>
      </c>
      <c r="F42" s="23"/>
      <c r="G42" s="23">
        <v>0</v>
      </c>
      <c r="H42" s="24"/>
      <c r="I42" s="24"/>
      <c r="J42" s="29">
        <f t="shared" si="1"/>
        <v>4</v>
      </c>
    </row>
    <row r="43" spans="1:10" x14ac:dyDescent="0.25">
      <c r="A43" s="27" t="s">
        <v>99</v>
      </c>
      <c r="B43" s="23"/>
      <c r="C43" s="23"/>
      <c r="D43" s="23"/>
      <c r="E43" s="23">
        <v>2</v>
      </c>
      <c r="F43" s="23"/>
      <c r="G43" s="23">
        <v>0</v>
      </c>
      <c r="H43" s="24"/>
      <c r="I43" s="24"/>
      <c r="J43" s="29">
        <f t="shared" si="1"/>
        <v>2</v>
      </c>
    </row>
    <row r="44" spans="1:10" x14ac:dyDescent="0.25">
      <c r="A44" s="27" t="s">
        <v>111</v>
      </c>
      <c r="B44" s="23"/>
      <c r="C44" s="23"/>
      <c r="D44" s="23">
        <v>1</v>
      </c>
      <c r="E44" s="23">
        <v>2</v>
      </c>
      <c r="F44" s="23"/>
      <c r="G44" s="23">
        <v>0</v>
      </c>
      <c r="H44" s="24"/>
      <c r="I44" s="24"/>
      <c r="J44" s="29">
        <f t="shared" si="1"/>
        <v>3</v>
      </c>
    </row>
    <row r="45" spans="1:10" x14ac:dyDescent="0.25">
      <c r="A45" s="27" t="s">
        <v>92</v>
      </c>
      <c r="B45" s="23"/>
      <c r="C45" s="23"/>
      <c r="D45" s="23"/>
      <c r="E45" s="23"/>
      <c r="F45" s="23"/>
      <c r="G45" s="23"/>
      <c r="H45" s="24"/>
      <c r="I45" s="24"/>
      <c r="J45" s="29">
        <f t="shared" si="1"/>
        <v>0</v>
      </c>
    </row>
    <row r="46" spans="1:10" x14ac:dyDescent="0.25">
      <c r="A46" s="35" t="s">
        <v>90</v>
      </c>
      <c r="B46" s="49">
        <f t="shared" ref="B46:I46" si="2">SUM(B35:B45)</f>
        <v>14</v>
      </c>
      <c r="C46" s="49">
        <f t="shared" si="2"/>
        <v>958</v>
      </c>
      <c r="D46" s="49">
        <f t="shared" si="2"/>
        <v>356</v>
      </c>
      <c r="E46" s="49">
        <f t="shared" si="2"/>
        <v>1727</v>
      </c>
      <c r="F46" s="49">
        <f t="shared" si="2"/>
        <v>1458</v>
      </c>
      <c r="G46" s="49">
        <f t="shared" si="2"/>
        <v>2020</v>
      </c>
      <c r="H46" s="49">
        <f t="shared" si="2"/>
        <v>1</v>
      </c>
      <c r="I46" s="49">
        <f t="shared" si="2"/>
        <v>0</v>
      </c>
      <c r="J46" s="34"/>
    </row>
    <row r="50" spans="1:22" x14ac:dyDescent="0.25">
      <c r="A50" s="67" t="s">
        <v>135</v>
      </c>
    </row>
    <row r="51" spans="1:22" x14ac:dyDescent="0.25">
      <c r="A51" s="22" t="s">
        <v>105</v>
      </c>
      <c r="B51" s="22"/>
      <c r="C51" s="22"/>
      <c r="D51" s="22"/>
      <c r="E51" s="22"/>
      <c r="F51" s="22"/>
      <c r="G51" s="22"/>
      <c r="H51" s="22"/>
      <c r="I51" s="22"/>
      <c r="J51" s="22"/>
    </row>
    <row r="52" spans="1:22" x14ac:dyDescent="0.25">
      <c r="A52" s="62" t="s">
        <v>131</v>
      </c>
      <c r="B52" s="31" t="s">
        <v>82</v>
      </c>
      <c r="C52" s="48" t="s">
        <v>108</v>
      </c>
      <c r="D52" s="48" t="s">
        <v>39</v>
      </c>
      <c r="E52" s="48" t="s">
        <v>29</v>
      </c>
      <c r="F52" s="48" t="s">
        <v>38</v>
      </c>
      <c r="G52" s="48" t="s">
        <v>33</v>
      </c>
      <c r="H52" s="48" t="s">
        <v>14</v>
      </c>
      <c r="I52" s="48" t="s">
        <v>116</v>
      </c>
      <c r="J52" s="48" t="s">
        <v>136</v>
      </c>
      <c r="K52" s="33" t="s">
        <v>32</v>
      </c>
      <c r="U52"/>
      <c r="V52" s="9"/>
    </row>
    <row r="53" spans="1:22" x14ac:dyDescent="0.25">
      <c r="A53" s="60" t="s">
        <v>124</v>
      </c>
      <c r="B53" s="27" t="s">
        <v>83</v>
      </c>
      <c r="C53" s="25">
        <v>5</v>
      </c>
      <c r="D53" s="25">
        <v>69</v>
      </c>
      <c r="E53" s="25">
        <v>50</v>
      </c>
      <c r="F53" s="25">
        <v>295</v>
      </c>
      <c r="G53" s="25">
        <v>320</v>
      </c>
      <c r="H53" s="25">
        <v>265</v>
      </c>
      <c r="I53" s="25">
        <v>1</v>
      </c>
      <c r="J53" s="25">
        <v>0</v>
      </c>
      <c r="K53" s="50">
        <f t="shared" ref="K53:K58" si="3">SUM(D53:J53)</f>
        <v>1000</v>
      </c>
      <c r="U53"/>
      <c r="V53" s="9"/>
    </row>
    <row r="54" spans="1:22" x14ac:dyDescent="0.25">
      <c r="A54" s="59" t="s">
        <v>125</v>
      </c>
      <c r="B54" s="27" t="s">
        <v>84</v>
      </c>
      <c r="C54" s="25">
        <v>1</v>
      </c>
      <c r="D54" s="25">
        <v>21</v>
      </c>
      <c r="E54" s="25">
        <v>38</v>
      </c>
      <c r="F54" s="25">
        <v>99</v>
      </c>
      <c r="G54" s="25">
        <v>59</v>
      </c>
      <c r="H54" s="25">
        <v>140</v>
      </c>
      <c r="I54" s="25"/>
      <c r="J54" s="25"/>
      <c r="K54" s="50">
        <f t="shared" si="3"/>
        <v>357</v>
      </c>
      <c r="U54"/>
      <c r="V54" s="9"/>
    </row>
    <row r="55" spans="1:22" x14ac:dyDescent="0.25">
      <c r="A55" s="59" t="s">
        <v>126</v>
      </c>
      <c r="B55" s="27" t="s">
        <v>85</v>
      </c>
      <c r="C55" s="25">
        <v>1</v>
      </c>
      <c r="D55" s="25">
        <v>17</v>
      </c>
      <c r="E55" s="25">
        <v>50</v>
      </c>
      <c r="F55" s="25">
        <v>178</v>
      </c>
      <c r="G55" s="25">
        <v>143</v>
      </c>
      <c r="H55" s="25">
        <v>194</v>
      </c>
      <c r="I55" s="25"/>
      <c r="J55" s="25"/>
      <c r="K55" s="50">
        <f t="shared" si="3"/>
        <v>582</v>
      </c>
      <c r="U55"/>
      <c r="V55" s="9"/>
    </row>
    <row r="56" spans="1:22" x14ac:dyDescent="0.25">
      <c r="A56" s="59" t="s">
        <v>127</v>
      </c>
      <c r="B56" s="27" t="s">
        <v>86</v>
      </c>
      <c r="C56" s="25">
        <v>3</v>
      </c>
      <c r="D56" s="25">
        <v>6</v>
      </c>
      <c r="E56" s="25">
        <v>20</v>
      </c>
      <c r="F56" s="25">
        <v>90</v>
      </c>
      <c r="G56" s="25">
        <v>68</v>
      </c>
      <c r="H56" s="25">
        <v>54</v>
      </c>
      <c r="I56" s="25"/>
      <c r="J56" s="25"/>
      <c r="K56" s="50">
        <f t="shared" si="3"/>
        <v>238</v>
      </c>
      <c r="U56"/>
      <c r="V56" s="9"/>
    </row>
    <row r="57" spans="1:22" x14ac:dyDescent="0.25">
      <c r="A57" s="59" t="s">
        <v>128</v>
      </c>
      <c r="B57" s="27" t="s">
        <v>87</v>
      </c>
      <c r="C57" s="25">
        <v>0</v>
      </c>
      <c r="D57" s="25">
        <v>2</v>
      </c>
      <c r="E57" s="25">
        <v>7</v>
      </c>
      <c r="F57" s="25">
        <v>111</v>
      </c>
      <c r="G57" s="25">
        <v>47</v>
      </c>
      <c r="H57" s="25">
        <v>25</v>
      </c>
      <c r="I57" s="25"/>
      <c r="J57" s="25"/>
      <c r="K57" s="50">
        <f t="shared" si="3"/>
        <v>192</v>
      </c>
      <c r="U57"/>
      <c r="V57" s="9"/>
    </row>
    <row r="58" spans="1:22" x14ac:dyDescent="0.25">
      <c r="A58" s="59" t="s">
        <v>129</v>
      </c>
      <c r="B58" s="35" t="s">
        <v>88</v>
      </c>
      <c r="C58" s="36">
        <v>0</v>
      </c>
      <c r="D58" s="36">
        <v>0</v>
      </c>
      <c r="E58" s="36">
        <v>11</v>
      </c>
      <c r="F58" s="36">
        <v>121</v>
      </c>
      <c r="G58" s="36">
        <v>22</v>
      </c>
      <c r="H58" s="36">
        <v>2</v>
      </c>
      <c r="I58" s="36"/>
      <c r="J58" s="36"/>
      <c r="K58" s="51">
        <f t="shared" si="3"/>
        <v>156</v>
      </c>
      <c r="U58"/>
      <c r="V58" s="9"/>
    </row>
    <row r="59" spans="1:22" x14ac:dyDescent="0.25">
      <c r="A59" s="61" t="s">
        <v>130</v>
      </c>
      <c r="B59" s="35" t="s">
        <v>90</v>
      </c>
      <c r="C59" s="36">
        <f t="shared" ref="C59:K59" si="4">SUM(C53:C58)</f>
        <v>10</v>
      </c>
      <c r="D59" s="36">
        <f t="shared" si="4"/>
        <v>115</v>
      </c>
      <c r="E59" s="36">
        <f>SUM(E53:E58)</f>
        <v>176</v>
      </c>
      <c r="F59" s="36">
        <f t="shared" si="4"/>
        <v>894</v>
      </c>
      <c r="G59" s="36">
        <f t="shared" si="4"/>
        <v>659</v>
      </c>
      <c r="H59" s="36">
        <f t="shared" si="4"/>
        <v>680</v>
      </c>
      <c r="I59" s="36">
        <f t="shared" si="4"/>
        <v>1</v>
      </c>
      <c r="J59" s="36">
        <f t="shared" si="4"/>
        <v>0</v>
      </c>
      <c r="K59" s="36">
        <f t="shared" si="4"/>
        <v>2525</v>
      </c>
      <c r="U59"/>
      <c r="V59" s="9"/>
    </row>
    <row r="60" spans="1:22" x14ac:dyDescent="0.25">
      <c r="B60" s="7"/>
      <c r="C60" s="7"/>
      <c r="D60" s="7"/>
      <c r="E60" s="7"/>
      <c r="F60" s="7"/>
      <c r="G60" s="7"/>
      <c r="H60" s="7"/>
      <c r="I60" s="7"/>
      <c r="J60" s="7"/>
    </row>
    <row r="61" spans="1:22" x14ac:dyDescent="0.25">
      <c r="B61" s="7"/>
      <c r="C61" s="7"/>
      <c r="D61" s="7"/>
      <c r="E61" s="7"/>
      <c r="F61" s="7"/>
      <c r="G61" s="7"/>
      <c r="H61" s="7"/>
      <c r="I61" s="7"/>
      <c r="J61" s="7"/>
    </row>
    <row r="62" spans="1:22" x14ac:dyDescent="0.25">
      <c r="B62" s="7"/>
      <c r="C62" s="7"/>
      <c r="D62" s="7"/>
      <c r="E62" s="7"/>
      <c r="F62" s="7"/>
      <c r="G62" s="7"/>
      <c r="H62" s="7"/>
      <c r="I62" s="7"/>
      <c r="J62" s="7"/>
    </row>
    <row r="63" spans="1:22" x14ac:dyDescent="0.25">
      <c r="B63" s="7"/>
      <c r="C63" s="7"/>
      <c r="D63" s="7"/>
      <c r="E63" s="7"/>
      <c r="F63" s="7"/>
      <c r="G63" s="7"/>
      <c r="H63" s="7"/>
      <c r="I63" s="7"/>
      <c r="J63" s="7"/>
    </row>
    <row r="64" spans="1:22" x14ac:dyDescent="0.25">
      <c r="B64" s="7"/>
      <c r="C64" s="7"/>
      <c r="D64" s="7"/>
      <c r="E64" s="7"/>
      <c r="F64" s="7"/>
      <c r="G64" s="7"/>
      <c r="H64" s="7"/>
      <c r="I64" s="7"/>
      <c r="J64" s="7"/>
    </row>
    <row r="65" spans="2:10" x14ac:dyDescent="0.25">
      <c r="B65" s="7"/>
      <c r="C65" s="7"/>
      <c r="D65" s="7"/>
      <c r="E65" s="7"/>
      <c r="F65" s="7"/>
      <c r="G65" s="7"/>
      <c r="H65" s="7"/>
      <c r="I65" s="7"/>
      <c r="J65" s="7"/>
    </row>
  </sheetData>
  <pageMargins left="0.7" right="0.7" top="0.75" bottom="0.75" header="0.3" footer="0.3"/>
  <drawing r:id="rId1"/>
  <tableParts count="4">
    <tablePart r:id="rId2"/>
    <tablePart r:id="rId3"/>
    <tablePart r:id="rId4"/>
    <tablePart r:id="rId5"/>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052A93-D783-4A5D-93E2-5E740336E370}">
  <sheetPr>
    <tabColor theme="4" tint="0.59999389629810485"/>
  </sheetPr>
  <dimension ref="A1:AA63"/>
  <sheetViews>
    <sheetView topLeftCell="A31" workbookViewId="0">
      <selection activeCell="H51" sqref="H51:H57"/>
    </sheetView>
  </sheetViews>
  <sheetFormatPr defaultRowHeight="15" x14ac:dyDescent="0.25"/>
  <cols>
    <col min="1" max="1" width="22.85546875" customWidth="1"/>
    <col min="2" max="2" width="9.140625" customWidth="1"/>
    <col min="7" max="9" width="9.140625" customWidth="1"/>
    <col min="21" max="21" width="8.85546875" style="9"/>
    <col min="22" max="22" width="20.5703125" customWidth="1"/>
    <col min="23" max="23" width="18.85546875" customWidth="1"/>
    <col min="24" max="24" width="18.85546875" bestFit="1" customWidth="1"/>
    <col min="25" max="25" width="19.140625" customWidth="1"/>
    <col min="26" max="26" width="20" customWidth="1"/>
    <col min="27" max="27" width="17.140625" customWidth="1"/>
  </cols>
  <sheetData>
    <row r="1" spans="1:27" ht="18.75" x14ac:dyDescent="0.3">
      <c r="A1" s="20" t="s">
        <v>101</v>
      </c>
      <c r="T1" s="9"/>
      <c r="U1"/>
    </row>
    <row r="2" spans="1:27" x14ac:dyDescent="0.25">
      <c r="A2" t="s">
        <v>113</v>
      </c>
      <c r="B2" s="40">
        <v>45541</v>
      </c>
      <c r="T2" s="9"/>
      <c r="U2"/>
    </row>
    <row r="3" spans="1:27" x14ac:dyDescent="0.25">
      <c r="T3" s="9"/>
      <c r="U3"/>
    </row>
    <row r="4" spans="1:27" x14ac:dyDescent="0.25">
      <c r="A4" s="31" t="s">
        <v>15</v>
      </c>
      <c r="B4" s="22" t="s">
        <v>108</v>
      </c>
      <c r="C4" s="22" t="s">
        <v>39</v>
      </c>
      <c r="D4" s="22" t="s">
        <v>29</v>
      </c>
      <c r="E4" s="22" t="s">
        <v>38</v>
      </c>
      <c r="F4" s="22" t="s">
        <v>33</v>
      </c>
      <c r="G4" s="22" t="s">
        <v>14</v>
      </c>
      <c r="H4" s="22" t="s">
        <v>116</v>
      </c>
      <c r="I4" s="22" t="s">
        <v>117</v>
      </c>
      <c r="J4" s="33" t="s">
        <v>32</v>
      </c>
      <c r="U4" s="56" t="s">
        <v>89</v>
      </c>
      <c r="V4" s="57" t="s">
        <v>118</v>
      </c>
      <c r="W4" s="57" t="s">
        <v>119</v>
      </c>
      <c r="X4" s="57" t="s">
        <v>120</v>
      </c>
      <c r="Y4" s="57" t="s">
        <v>121</v>
      </c>
      <c r="Z4" s="57" t="s">
        <v>122</v>
      </c>
      <c r="AA4" s="58" t="s">
        <v>123</v>
      </c>
    </row>
    <row r="5" spans="1:27" x14ac:dyDescent="0.25">
      <c r="A5" s="27" t="s">
        <v>57</v>
      </c>
      <c r="B5" s="25"/>
      <c r="C5" s="25">
        <v>71</v>
      </c>
      <c r="D5" s="32">
        <v>25</v>
      </c>
      <c r="E5" s="25">
        <v>462</v>
      </c>
      <c r="F5" s="25">
        <v>90</v>
      </c>
      <c r="G5" s="25">
        <v>185</v>
      </c>
      <c r="H5" s="37">
        <v>1</v>
      </c>
      <c r="I5" s="37"/>
      <c r="J5" s="29">
        <f t="shared" ref="J5:J26" si="0">SUM(B5:I5)</f>
        <v>834</v>
      </c>
      <c r="U5" s="52">
        <v>1</v>
      </c>
      <c r="V5" s="42" t="s">
        <v>57</v>
      </c>
      <c r="W5" s="42" t="s">
        <v>57</v>
      </c>
      <c r="X5" s="42" t="s">
        <v>57</v>
      </c>
      <c r="Y5" s="42" t="s">
        <v>57</v>
      </c>
      <c r="Z5" s="44" t="s">
        <v>57</v>
      </c>
      <c r="AA5" s="53" t="s">
        <v>57</v>
      </c>
    </row>
    <row r="6" spans="1:27" x14ac:dyDescent="0.25">
      <c r="A6" s="27" t="s">
        <v>58</v>
      </c>
      <c r="B6" s="25"/>
      <c r="C6" s="25">
        <v>5</v>
      </c>
      <c r="D6" s="25">
        <v>2</v>
      </c>
      <c r="E6" s="25">
        <v>32</v>
      </c>
      <c r="F6" s="25">
        <v>148</v>
      </c>
      <c r="G6" s="25">
        <v>167</v>
      </c>
      <c r="H6" s="37"/>
      <c r="I6" s="37"/>
      <c r="J6" s="29">
        <f t="shared" si="0"/>
        <v>354</v>
      </c>
      <c r="U6" s="52">
        <v>2</v>
      </c>
      <c r="V6" s="42" t="s">
        <v>58</v>
      </c>
      <c r="W6" s="42" t="s">
        <v>58</v>
      </c>
      <c r="X6" s="42" t="s">
        <v>58</v>
      </c>
      <c r="Y6" s="42" t="s">
        <v>58</v>
      </c>
      <c r="Z6" s="44" t="s">
        <v>58</v>
      </c>
      <c r="AA6" s="53" t="s">
        <v>58</v>
      </c>
    </row>
    <row r="7" spans="1:27" x14ac:dyDescent="0.25">
      <c r="A7" s="27" t="s">
        <v>60</v>
      </c>
      <c r="B7" s="25"/>
      <c r="C7" s="25">
        <v>3</v>
      </c>
      <c r="D7" s="25">
        <v>5</v>
      </c>
      <c r="E7" s="25">
        <v>68</v>
      </c>
      <c r="F7" s="25">
        <v>71</v>
      </c>
      <c r="G7" s="25">
        <v>105</v>
      </c>
      <c r="H7" s="37"/>
      <c r="I7" s="37"/>
      <c r="J7" s="29">
        <f t="shared" si="0"/>
        <v>252</v>
      </c>
      <c r="U7" s="52">
        <v>3</v>
      </c>
      <c r="V7" s="42" t="s">
        <v>59</v>
      </c>
      <c r="W7" s="42" t="s">
        <v>59</v>
      </c>
      <c r="X7" s="42" t="s">
        <v>59</v>
      </c>
      <c r="Y7" s="42" t="s">
        <v>59</v>
      </c>
      <c r="Z7" s="45" t="s">
        <v>60</v>
      </c>
      <c r="AA7" s="53" t="s">
        <v>60</v>
      </c>
    </row>
    <row r="8" spans="1:27" x14ac:dyDescent="0.25">
      <c r="A8" s="27" t="s">
        <v>59</v>
      </c>
      <c r="B8" s="25"/>
      <c r="C8" s="25">
        <v>10</v>
      </c>
      <c r="D8" s="25">
        <v>8</v>
      </c>
      <c r="E8" s="25">
        <v>48</v>
      </c>
      <c r="F8" s="25">
        <v>71</v>
      </c>
      <c r="G8" s="25">
        <v>112</v>
      </c>
      <c r="H8" s="37"/>
      <c r="I8" s="37"/>
      <c r="J8" s="29">
        <f t="shared" si="0"/>
        <v>249</v>
      </c>
      <c r="U8" s="52">
        <v>4</v>
      </c>
      <c r="V8" s="42" t="s">
        <v>60</v>
      </c>
      <c r="W8" s="42" t="s">
        <v>60</v>
      </c>
      <c r="X8" s="42" t="s">
        <v>60</v>
      </c>
      <c r="Y8" s="42" t="s">
        <v>60</v>
      </c>
      <c r="Z8" s="46" t="s">
        <v>59</v>
      </c>
      <c r="AA8" s="53" t="s">
        <v>59</v>
      </c>
    </row>
    <row r="9" spans="1:27" x14ac:dyDescent="0.25">
      <c r="A9" s="27" t="s">
        <v>69</v>
      </c>
      <c r="B9" s="25">
        <v>7</v>
      </c>
      <c r="C9" s="25"/>
      <c r="D9" s="25">
        <v>22</v>
      </c>
      <c r="E9" s="25">
        <v>45</v>
      </c>
      <c r="F9" s="25">
        <v>50</v>
      </c>
      <c r="G9" s="25"/>
      <c r="H9" s="37"/>
      <c r="I9" s="37"/>
      <c r="J9" s="29">
        <f t="shared" si="0"/>
        <v>124</v>
      </c>
      <c r="U9" s="52">
        <v>5</v>
      </c>
      <c r="V9" s="42" t="s">
        <v>61</v>
      </c>
      <c r="W9" s="42" t="s">
        <v>61</v>
      </c>
      <c r="X9" s="42" t="s">
        <v>61</v>
      </c>
      <c r="Y9" s="42" t="s">
        <v>61</v>
      </c>
      <c r="Z9" s="46" t="s">
        <v>62</v>
      </c>
      <c r="AA9" s="54" t="s">
        <v>69</v>
      </c>
    </row>
    <row r="10" spans="1:27" x14ac:dyDescent="0.25">
      <c r="A10" s="27" t="s">
        <v>62</v>
      </c>
      <c r="B10" s="25"/>
      <c r="C10" s="25"/>
      <c r="D10" s="25">
        <v>14</v>
      </c>
      <c r="E10" s="25">
        <v>28</v>
      </c>
      <c r="F10" s="25">
        <v>50</v>
      </c>
      <c r="G10" s="25">
        <v>24</v>
      </c>
      <c r="H10" s="37"/>
      <c r="I10" s="37"/>
      <c r="J10" s="29">
        <f t="shared" si="0"/>
        <v>116</v>
      </c>
      <c r="U10" s="52">
        <v>6</v>
      </c>
      <c r="V10" s="45" t="s">
        <v>63</v>
      </c>
      <c r="W10" s="45" t="s">
        <v>62</v>
      </c>
      <c r="X10" s="42" t="s">
        <v>62</v>
      </c>
      <c r="Y10" s="42" t="s">
        <v>62</v>
      </c>
      <c r="Z10" s="46" t="s">
        <v>69</v>
      </c>
      <c r="AA10" s="54" t="s">
        <v>62</v>
      </c>
    </row>
    <row r="11" spans="1:27" x14ac:dyDescent="0.25">
      <c r="A11" s="27" t="s">
        <v>61</v>
      </c>
      <c r="B11" s="25"/>
      <c r="C11" s="25"/>
      <c r="D11" s="25">
        <v>1</v>
      </c>
      <c r="E11" s="25">
        <v>59</v>
      </c>
      <c r="F11" s="25">
        <v>14</v>
      </c>
      <c r="G11" s="25">
        <v>27</v>
      </c>
      <c r="H11" s="37"/>
      <c r="I11" s="37"/>
      <c r="J11" s="29">
        <f t="shared" si="0"/>
        <v>101</v>
      </c>
      <c r="U11" s="52">
        <v>7</v>
      </c>
      <c r="V11" s="45" t="s">
        <v>62</v>
      </c>
      <c r="W11" s="45" t="s">
        <v>63</v>
      </c>
      <c r="X11" s="46" t="s">
        <v>63</v>
      </c>
      <c r="Y11" s="45" t="s">
        <v>69</v>
      </c>
      <c r="Z11" s="46" t="s">
        <v>61</v>
      </c>
      <c r="AA11" s="53" t="s">
        <v>61</v>
      </c>
    </row>
    <row r="12" spans="1:27" x14ac:dyDescent="0.25">
      <c r="A12" s="27" t="s">
        <v>63</v>
      </c>
      <c r="B12" s="25"/>
      <c r="C12" s="25"/>
      <c r="D12" s="25">
        <v>15</v>
      </c>
      <c r="E12" s="25">
        <v>32</v>
      </c>
      <c r="F12" s="25">
        <v>35</v>
      </c>
      <c r="G12" s="25">
        <v>13</v>
      </c>
      <c r="H12" s="37"/>
      <c r="I12" s="37"/>
      <c r="J12" s="29">
        <f t="shared" si="0"/>
        <v>95</v>
      </c>
      <c r="U12" s="52">
        <v>8</v>
      </c>
      <c r="V12" s="42" t="s">
        <v>64</v>
      </c>
      <c r="W12" s="42" t="s">
        <v>64</v>
      </c>
      <c r="X12" s="46" t="s">
        <v>69</v>
      </c>
      <c r="Y12" s="45" t="s">
        <v>63</v>
      </c>
      <c r="Z12" s="44" t="s">
        <v>63</v>
      </c>
      <c r="AA12" s="53" t="s">
        <v>63</v>
      </c>
    </row>
    <row r="13" spans="1:27" x14ac:dyDescent="0.25">
      <c r="A13" s="27" t="s">
        <v>65</v>
      </c>
      <c r="B13" s="25"/>
      <c r="C13" s="25"/>
      <c r="D13" s="25">
        <v>2</v>
      </c>
      <c r="E13" s="25">
        <v>20</v>
      </c>
      <c r="F13" s="25">
        <v>12</v>
      </c>
      <c r="G13" s="25">
        <v>22</v>
      </c>
      <c r="H13" s="37"/>
      <c r="I13" s="37"/>
      <c r="J13" s="29">
        <f t="shared" si="0"/>
        <v>56</v>
      </c>
      <c r="U13" s="52">
        <v>9</v>
      </c>
      <c r="V13" s="42" t="s">
        <v>65</v>
      </c>
      <c r="W13" s="42" t="s">
        <v>65</v>
      </c>
      <c r="X13" s="42" t="s">
        <v>64</v>
      </c>
      <c r="Y13" s="42" t="s">
        <v>64</v>
      </c>
      <c r="Z13" s="44" t="s">
        <v>64</v>
      </c>
      <c r="AA13" s="54" t="s">
        <v>65</v>
      </c>
    </row>
    <row r="14" spans="1:27" x14ac:dyDescent="0.25">
      <c r="A14" s="27" t="s">
        <v>64</v>
      </c>
      <c r="B14" s="25"/>
      <c r="C14" s="25"/>
      <c r="D14" s="25">
        <v>7</v>
      </c>
      <c r="E14" s="25">
        <v>12</v>
      </c>
      <c r="F14" s="25">
        <v>36</v>
      </c>
      <c r="G14" s="25"/>
      <c r="H14" s="37"/>
      <c r="I14" s="37"/>
      <c r="J14" s="29">
        <f t="shared" si="0"/>
        <v>55</v>
      </c>
      <c r="U14" s="52">
        <v>10</v>
      </c>
      <c r="V14" s="42" t="s">
        <v>66</v>
      </c>
      <c r="W14" s="42" t="s">
        <v>66</v>
      </c>
      <c r="X14" s="42" t="s">
        <v>65</v>
      </c>
      <c r="Y14" s="45" t="s">
        <v>67</v>
      </c>
      <c r="Z14" s="46" t="s">
        <v>65</v>
      </c>
      <c r="AA14" s="54" t="s">
        <v>64</v>
      </c>
    </row>
    <row r="15" spans="1:27" x14ac:dyDescent="0.25">
      <c r="A15" s="28" t="s">
        <v>67</v>
      </c>
      <c r="B15" s="26"/>
      <c r="C15" s="26"/>
      <c r="D15" s="25">
        <v>2</v>
      </c>
      <c r="E15" s="26">
        <v>2</v>
      </c>
      <c r="F15" s="26">
        <v>13</v>
      </c>
      <c r="G15" s="26">
        <v>35</v>
      </c>
      <c r="H15" s="38"/>
      <c r="I15" s="38"/>
      <c r="J15" s="29">
        <f t="shared" si="0"/>
        <v>52</v>
      </c>
      <c r="U15" s="52">
        <v>11</v>
      </c>
      <c r="V15" s="45" t="s">
        <v>68</v>
      </c>
      <c r="W15" s="45" t="s">
        <v>67</v>
      </c>
      <c r="X15" s="42" t="s">
        <v>67</v>
      </c>
      <c r="Y15" s="45" t="s">
        <v>65</v>
      </c>
      <c r="Z15" s="46" t="s">
        <v>67</v>
      </c>
      <c r="AA15" s="53" t="s">
        <v>67</v>
      </c>
    </row>
    <row r="16" spans="1:27" x14ac:dyDescent="0.25">
      <c r="A16" s="27" t="s">
        <v>66</v>
      </c>
      <c r="B16" s="25"/>
      <c r="C16" s="25"/>
      <c r="D16" s="25"/>
      <c r="E16" s="25">
        <v>2</v>
      </c>
      <c r="F16" s="25">
        <v>13</v>
      </c>
      <c r="G16" s="25">
        <v>32</v>
      </c>
      <c r="H16" s="37"/>
      <c r="I16" s="37"/>
      <c r="J16" s="29">
        <f t="shared" si="0"/>
        <v>47</v>
      </c>
      <c r="U16" s="52">
        <v>12</v>
      </c>
      <c r="V16" s="45" t="s">
        <v>70</v>
      </c>
      <c r="W16" s="45" t="s">
        <v>68</v>
      </c>
      <c r="X16" s="46" t="s">
        <v>66</v>
      </c>
      <c r="Y16" s="42" t="s">
        <v>66</v>
      </c>
      <c r="Z16" s="44" t="s">
        <v>66</v>
      </c>
      <c r="AA16" s="53" t="s">
        <v>66</v>
      </c>
    </row>
    <row r="17" spans="1:27" x14ac:dyDescent="0.25">
      <c r="A17" s="27" t="s">
        <v>70</v>
      </c>
      <c r="B17" s="25"/>
      <c r="C17" s="25"/>
      <c r="D17" s="25">
        <v>3</v>
      </c>
      <c r="E17" s="25">
        <v>3</v>
      </c>
      <c r="F17" s="25">
        <v>23</v>
      </c>
      <c r="G17" s="25">
        <v>12</v>
      </c>
      <c r="H17" s="37"/>
      <c r="I17" s="37"/>
      <c r="J17" s="29">
        <f t="shared" si="0"/>
        <v>41</v>
      </c>
      <c r="U17" s="52">
        <v>13</v>
      </c>
      <c r="V17" s="45" t="s">
        <v>71</v>
      </c>
      <c r="W17" s="45" t="s">
        <v>69</v>
      </c>
      <c r="X17" s="46" t="s">
        <v>75</v>
      </c>
      <c r="Y17" s="45" t="s">
        <v>73</v>
      </c>
      <c r="Z17" s="46" t="s">
        <v>70</v>
      </c>
      <c r="AA17" s="53" t="s">
        <v>70</v>
      </c>
    </row>
    <row r="18" spans="1:27" x14ac:dyDescent="0.25">
      <c r="A18" s="27" t="s">
        <v>75</v>
      </c>
      <c r="B18" s="25"/>
      <c r="C18" s="25"/>
      <c r="D18" s="25"/>
      <c r="E18" s="25">
        <v>3</v>
      </c>
      <c r="F18" s="25">
        <v>26</v>
      </c>
      <c r="G18" s="25">
        <v>6</v>
      </c>
      <c r="H18" s="37"/>
      <c r="I18" s="37"/>
      <c r="J18" s="29">
        <f t="shared" si="0"/>
        <v>35</v>
      </c>
      <c r="U18" s="52">
        <v>19</v>
      </c>
      <c r="V18" s="45" t="s">
        <v>69</v>
      </c>
      <c r="W18" s="45" t="s">
        <v>70</v>
      </c>
      <c r="X18" s="46" t="s">
        <v>68</v>
      </c>
      <c r="Y18" s="42" t="s">
        <v>68</v>
      </c>
      <c r="Z18" s="46" t="s">
        <v>73</v>
      </c>
      <c r="AA18" s="54" t="s">
        <v>75</v>
      </c>
    </row>
    <row r="19" spans="1:27" x14ac:dyDescent="0.25">
      <c r="A19" s="27" t="s">
        <v>73</v>
      </c>
      <c r="B19" s="25"/>
      <c r="C19" s="25"/>
      <c r="D19" s="25">
        <v>1</v>
      </c>
      <c r="E19" s="25">
        <v>12</v>
      </c>
      <c r="F19" s="25">
        <v>12</v>
      </c>
      <c r="G19" s="25">
        <v>5</v>
      </c>
      <c r="H19" s="37"/>
      <c r="I19" s="37"/>
      <c r="J19" s="29">
        <f t="shared" si="0"/>
        <v>30</v>
      </c>
      <c r="U19" s="52">
        <v>14</v>
      </c>
      <c r="V19" s="45" t="s">
        <v>72</v>
      </c>
      <c r="W19" s="45" t="s">
        <v>71</v>
      </c>
      <c r="X19" s="46" t="s">
        <v>73</v>
      </c>
      <c r="Y19" s="46" t="s">
        <v>70</v>
      </c>
      <c r="Z19" s="46" t="s">
        <v>68</v>
      </c>
      <c r="AA19" s="54" t="s">
        <v>73</v>
      </c>
    </row>
    <row r="20" spans="1:27" x14ac:dyDescent="0.25">
      <c r="A20" s="27" t="s">
        <v>68</v>
      </c>
      <c r="B20" s="25"/>
      <c r="C20" s="25"/>
      <c r="D20" s="25">
        <v>4</v>
      </c>
      <c r="E20" s="25"/>
      <c r="F20" s="25">
        <v>16</v>
      </c>
      <c r="G20" s="25">
        <v>9</v>
      </c>
      <c r="H20" s="37"/>
      <c r="I20" s="37"/>
      <c r="J20" s="29">
        <f t="shared" si="0"/>
        <v>29</v>
      </c>
      <c r="U20" s="52">
        <v>15</v>
      </c>
      <c r="V20" s="45" t="s">
        <v>73</v>
      </c>
      <c r="W20" s="45" t="s">
        <v>72</v>
      </c>
      <c r="X20" s="46" t="s">
        <v>70</v>
      </c>
      <c r="Y20" s="46" t="s">
        <v>75</v>
      </c>
      <c r="Z20" s="44" t="s">
        <v>75</v>
      </c>
      <c r="AA20" s="54" t="s">
        <v>68</v>
      </c>
    </row>
    <row r="21" spans="1:27" x14ac:dyDescent="0.25">
      <c r="A21" s="27" t="s">
        <v>71</v>
      </c>
      <c r="B21" s="25"/>
      <c r="C21" s="25"/>
      <c r="D21" s="25">
        <v>1</v>
      </c>
      <c r="E21" s="25">
        <v>2</v>
      </c>
      <c r="F21" s="25">
        <v>24</v>
      </c>
      <c r="G21" s="25">
        <v>2</v>
      </c>
      <c r="H21" s="37"/>
      <c r="I21" s="37"/>
      <c r="J21" s="29">
        <f t="shared" si="0"/>
        <v>29</v>
      </c>
      <c r="U21" s="52">
        <v>16</v>
      </c>
      <c r="V21" s="45" t="s">
        <v>74</v>
      </c>
      <c r="W21" s="45" t="s">
        <v>73</v>
      </c>
      <c r="X21" s="46" t="s">
        <v>71</v>
      </c>
      <c r="Y21" s="42" t="s">
        <v>71</v>
      </c>
      <c r="Z21" s="44" t="s">
        <v>71</v>
      </c>
      <c r="AA21" s="53" t="s">
        <v>71</v>
      </c>
    </row>
    <row r="22" spans="1:27" x14ac:dyDescent="0.25">
      <c r="A22" s="27" t="s">
        <v>72</v>
      </c>
      <c r="B22" s="25">
        <v>3</v>
      </c>
      <c r="C22" s="25"/>
      <c r="D22" s="25">
        <v>1</v>
      </c>
      <c r="E22" s="25"/>
      <c r="F22" s="25">
        <v>11</v>
      </c>
      <c r="G22" s="25">
        <v>8</v>
      </c>
      <c r="H22" s="37"/>
      <c r="I22" s="37"/>
      <c r="J22" s="29">
        <f t="shared" si="0"/>
        <v>23</v>
      </c>
      <c r="U22" s="52">
        <v>17</v>
      </c>
      <c r="V22" s="45" t="s">
        <v>75</v>
      </c>
      <c r="W22" s="45" t="s">
        <v>74</v>
      </c>
      <c r="X22" s="46" t="s">
        <v>72</v>
      </c>
      <c r="Y22" s="42" t="s">
        <v>72</v>
      </c>
      <c r="Z22" s="44" t="s">
        <v>72</v>
      </c>
      <c r="AA22" s="53" t="s">
        <v>72</v>
      </c>
    </row>
    <row r="23" spans="1:27" x14ac:dyDescent="0.25">
      <c r="A23" s="27" t="s">
        <v>115</v>
      </c>
      <c r="B23" s="25"/>
      <c r="C23" s="25"/>
      <c r="D23" s="25">
        <v>1</v>
      </c>
      <c r="E23" s="25">
        <v>3</v>
      </c>
      <c r="F23" s="25">
        <v>16</v>
      </c>
      <c r="G23" s="25"/>
      <c r="H23" s="37"/>
      <c r="I23" s="37"/>
      <c r="J23" s="41">
        <f t="shared" si="0"/>
        <v>20</v>
      </c>
      <c r="U23" s="52">
        <v>18</v>
      </c>
      <c r="V23" s="45" t="s">
        <v>76</v>
      </c>
      <c r="W23" s="45" t="s">
        <v>75</v>
      </c>
      <c r="X23" s="46" t="s">
        <v>74</v>
      </c>
      <c r="Y23" s="42" t="s">
        <v>74</v>
      </c>
      <c r="Z23" s="46" t="s">
        <v>115</v>
      </c>
      <c r="AA23" s="53" t="s">
        <v>115</v>
      </c>
    </row>
    <row r="24" spans="1:27" x14ac:dyDescent="0.25">
      <c r="A24" s="27" t="s">
        <v>74</v>
      </c>
      <c r="B24" s="25"/>
      <c r="C24" s="25">
        <v>1</v>
      </c>
      <c r="D24" s="25"/>
      <c r="E24" s="25">
        <v>13</v>
      </c>
      <c r="F24" s="25">
        <v>4</v>
      </c>
      <c r="G24" s="25"/>
      <c r="H24" s="37"/>
      <c r="I24" s="37"/>
      <c r="J24" s="29">
        <f t="shared" si="0"/>
        <v>18</v>
      </c>
      <c r="U24" s="52">
        <v>19</v>
      </c>
      <c r="V24" s="45" t="s">
        <v>77</v>
      </c>
      <c r="W24" s="45" t="s">
        <v>76</v>
      </c>
      <c r="X24" s="42" t="s">
        <v>76</v>
      </c>
      <c r="Y24" s="42" t="s">
        <v>76</v>
      </c>
      <c r="Z24" s="44" t="s">
        <v>74</v>
      </c>
      <c r="AA24" s="53" t="s">
        <v>74</v>
      </c>
    </row>
    <row r="25" spans="1:27" x14ac:dyDescent="0.25">
      <c r="A25" s="27" t="s">
        <v>76</v>
      </c>
      <c r="B25" s="25"/>
      <c r="C25" s="25"/>
      <c r="D25" s="25"/>
      <c r="E25" s="25">
        <v>9</v>
      </c>
      <c r="F25" s="25"/>
      <c r="G25" s="25">
        <v>1</v>
      </c>
      <c r="H25" s="37"/>
      <c r="I25" s="37"/>
      <c r="J25" s="29">
        <f t="shared" si="0"/>
        <v>10</v>
      </c>
      <c r="U25" s="52">
        <v>20</v>
      </c>
      <c r="V25" s="45" t="s">
        <v>67</v>
      </c>
      <c r="W25" s="45" t="s">
        <v>77</v>
      </c>
      <c r="X25" s="42" t="s">
        <v>77</v>
      </c>
      <c r="Y25" s="42" t="s">
        <v>77</v>
      </c>
      <c r="Z25" s="44" t="s">
        <v>76</v>
      </c>
      <c r="AA25" s="53" t="s">
        <v>76</v>
      </c>
    </row>
    <row r="26" spans="1:27" x14ac:dyDescent="0.25">
      <c r="A26" s="35" t="s">
        <v>77</v>
      </c>
      <c r="B26" s="36"/>
      <c r="C26" s="36"/>
      <c r="D26" s="36"/>
      <c r="E26" s="36">
        <v>2</v>
      </c>
      <c r="F26" s="36">
        <v>3</v>
      </c>
      <c r="G26" s="36"/>
      <c r="H26" s="39"/>
      <c r="I26" s="39"/>
      <c r="J26" s="29">
        <f t="shared" si="0"/>
        <v>5</v>
      </c>
      <c r="U26" s="52">
        <v>21</v>
      </c>
      <c r="V26" s="22"/>
      <c r="W26" s="22"/>
      <c r="X26" s="22"/>
      <c r="Y26" s="22"/>
      <c r="Z26" s="44" t="s">
        <v>77</v>
      </c>
      <c r="AA26" s="55" t="s">
        <v>77</v>
      </c>
    </row>
    <row r="27" spans="1:27" x14ac:dyDescent="0.25">
      <c r="A27" s="4"/>
      <c r="B27" s="8"/>
      <c r="C27" s="8"/>
      <c r="D27" s="8"/>
      <c r="E27" s="8"/>
      <c r="F27" s="8"/>
      <c r="G27" s="8"/>
      <c r="H27" s="8"/>
      <c r="I27" s="8"/>
      <c r="J27" s="4"/>
      <c r="V27" s="13"/>
      <c r="W27" s="12"/>
      <c r="X27" s="4"/>
    </row>
    <row r="28" spans="1:27" x14ac:dyDescent="0.25">
      <c r="A28" s="4"/>
      <c r="B28" s="8"/>
      <c r="C28" s="8"/>
      <c r="D28" s="8"/>
      <c r="E28" s="8"/>
      <c r="F28" s="8"/>
      <c r="G28" s="8"/>
      <c r="H28" s="8"/>
      <c r="I28" s="8"/>
      <c r="J28" s="4"/>
      <c r="V28" s="13"/>
      <c r="W28" s="12"/>
    </row>
    <row r="29" spans="1:27" x14ac:dyDescent="0.25">
      <c r="A29" s="4"/>
      <c r="B29" s="8"/>
      <c r="C29" s="8"/>
      <c r="D29" s="8"/>
      <c r="E29" s="8"/>
      <c r="F29" s="8"/>
      <c r="G29" s="8"/>
      <c r="H29" s="8"/>
      <c r="I29" s="8"/>
      <c r="J29" s="4"/>
      <c r="V29" s="13"/>
      <c r="W29" s="12"/>
    </row>
    <row r="30" spans="1:27" x14ac:dyDescent="0.25">
      <c r="A30" s="4"/>
      <c r="B30" s="8"/>
      <c r="C30" s="8"/>
      <c r="D30" s="8"/>
      <c r="E30" s="8"/>
      <c r="F30" s="8"/>
      <c r="G30" s="8"/>
      <c r="H30" s="8"/>
      <c r="I30" s="8"/>
      <c r="J30" s="4"/>
      <c r="V30" s="13"/>
      <c r="W30" s="12"/>
    </row>
    <row r="31" spans="1:27" x14ac:dyDescent="0.25">
      <c r="A31" s="22" t="s">
        <v>104</v>
      </c>
      <c r="B31" s="22"/>
      <c r="C31" s="22"/>
      <c r="D31" s="22"/>
      <c r="E31" s="22"/>
      <c r="F31" s="22"/>
      <c r="G31" s="22"/>
      <c r="H31" s="22"/>
      <c r="I31" s="22"/>
      <c r="J31" s="22"/>
    </row>
    <row r="32" spans="1:27" x14ac:dyDescent="0.25">
      <c r="A32" s="31" t="s">
        <v>15</v>
      </c>
      <c r="B32" s="48" t="s">
        <v>108</v>
      </c>
      <c r="C32" s="48" t="s">
        <v>39</v>
      </c>
      <c r="D32" s="48" t="s">
        <v>29</v>
      </c>
      <c r="E32" s="48" t="s">
        <v>38</v>
      </c>
      <c r="F32" s="48" t="s">
        <v>33</v>
      </c>
      <c r="G32" s="48" t="s">
        <v>14</v>
      </c>
      <c r="H32" s="48" t="s">
        <v>116</v>
      </c>
      <c r="I32" s="48" t="s">
        <v>117</v>
      </c>
      <c r="J32" s="33" t="s">
        <v>32</v>
      </c>
    </row>
    <row r="33" spans="1:10" x14ac:dyDescent="0.25">
      <c r="A33" s="27" t="s">
        <v>78</v>
      </c>
      <c r="B33" s="24">
        <v>3</v>
      </c>
      <c r="C33" s="24">
        <v>378</v>
      </c>
      <c r="D33" s="24">
        <v>193</v>
      </c>
      <c r="E33" s="24">
        <v>1283</v>
      </c>
      <c r="F33" s="24">
        <v>489</v>
      </c>
      <c r="G33" s="24">
        <v>1222</v>
      </c>
      <c r="H33" s="24">
        <v>1</v>
      </c>
      <c r="I33" s="24">
        <v>0</v>
      </c>
      <c r="J33" s="29">
        <f t="shared" ref="J33:J43" si="1">SUM(B33:I33)</f>
        <v>3569</v>
      </c>
    </row>
    <row r="34" spans="1:10" x14ac:dyDescent="0.25">
      <c r="A34" s="27" t="s">
        <v>98</v>
      </c>
      <c r="B34" s="23">
        <v>0</v>
      </c>
      <c r="C34" s="23">
        <v>172</v>
      </c>
      <c r="D34" s="23">
        <v>61</v>
      </c>
      <c r="E34" s="23">
        <v>212</v>
      </c>
      <c r="F34" s="23">
        <v>263</v>
      </c>
      <c r="G34" s="23">
        <v>462</v>
      </c>
      <c r="H34" s="24">
        <v>0</v>
      </c>
      <c r="I34" s="24">
        <v>0</v>
      </c>
      <c r="J34" s="29">
        <f t="shared" si="1"/>
        <v>1170</v>
      </c>
    </row>
    <row r="35" spans="1:10" x14ac:dyDescent="0.25">
      <c r="A35" s="27" t="s">
        <v>79</v>
      </c>
      <c r="B35" s="23">
        <v>0</v>
      </c>
      <c r="C35" s="24">
        <v>56</v>
      </c>
      <c r="D35" s="24">
        <v>34</v>
      </c>
      <c r="E35" s="24">
        <v>41</v>
      </c>
      <c r="F35" s="23">
        <v>232</v>
      </c>
      <c r="G35" s="23">
        <v>153</v>
      </c>
      <c r="H35" s="24">
        <v>0</v>
      </c>
      <c r="I35" s="24">
        <v>0</v>
      </c>
      <c r="J35" s="29">
        <f t="shared" si="1"/>
        <v>516</v>
      </c>
    </row>
    <row r="36" spans="1:10" x14ac:dyDescent="0.25">
      <c r="A36" s="27" t="s">
        <v>80</v>
      </c>
      <c r="B36" s="23">
        <v>7</v>
      </c>
      <c r="C36" s="24">
        <v>0</v>
      </c>
      <c r="D36" s="24">
        <v>0</v>
      </c>
      <c r="E36" s="24">
        <v>3</v>
      </c>
      <c r="F36" s="23">
        <v>207</v>
      </c>
      <c r="G36" s="23">
        <v>92</v>
      </c>
      <c r="H36" s="24">
        <v>0</v>
      </c>
      <c r="I36" s="24">
        <v>0</v>
      </c>
      <c r="J36" s="29">
        <f t="shared" si="1"/>
        <v>309</v>
      </c>
    </row>
    <row r="37" spans="1:10" x14ac:dyDescent="0.25">
      <c r="A37" s="27" t="s">
        <v>97</v>
      </c>
      <c r="B37" s="23">
        <v>0</v>
      </c>
      <c r="C37" s="23">
        <v>0</v>
      </c>
      <c r="D37" s="23">
        <v>11</v>
      </c>
      <c r="E37" s="23">
        <v>29</v>
      </c>
      <c r="F37" s="23">
        <v>104</v>
      </c>
      <c r="G37" s="23">
        <v>65</v>
      </c>
      <c r="H37" s="24">
        <v>0</v>
      </c>
      <c r="I37" s="24">
        <v>0</v>
      </c>
      <c r="J37" s="29">
        <f t="shared" si="1"/>
        <v>209</v>
      </c>
    </row>
    <row r="38" spans="1:10" x14ac:dyDescent="0.25">
      <c r="A38" s="27" t="s">
        <v>81</v>
      </c>
      <c r="B38" s="23">
        <v>0</v>
      </c>
      <c r="C38" s="24">
        <v>74</v>
      </c>
      <c r="D38" s="24">
        <v>4</v>
      </c>
      <c r="E38" s="24">
        <v>15</v>
      </c>
      <c r="F38" s="23">
        <v>80</v>
      </c>
      <c r="G38" s="23">
        <v>26</v>
      </c>
      <c r="H38" s="24">
        <v>0</v>
      </c>
      <c r="I38" s="24">
        <v>0</v>
      </c>
      <c r="J38" s="29">
        <f t="shared" si="1"/>
        <v>199</v>
      </c>
    </row>
    <row r="39" spans="1:10" x14ac:dyDescent="0.25">
      <c r="A39" s="27" t="s">
        <v>93</v>
      </c>
      <c r="B39" s="23">
        <v>0</v>
      </c>
      <c r="C39" s="23">
        <v>0</v>
      </c>
      <c r="D39" s="23">
        <v>0</v>
      </c>
      <c r="E39" s="23">
        <v>5</v>
      </c>
      <c r="F39" s="23">
        <v>0</v>
      </c>
      <c r="G39" s="23">
        <v>0</v>
      </c>
      <c r="H39" s="24">
        <v>0</v>
      </c>
      <c r="I39" s="24">
        <v>0</v>
      </c>
      <c r="J39" s="29">
        <f t="shared" si="1"/>
        <v>5</v>
      </c>
    </row>
    <row r="40" spans="1:10" x14ac:dyDescent="0.25">
      <c r="A40" s="27" t="s">
        <v>112</v>
      </c>
      <c r="B40" s="23">
        <v>0</v>
      </c>
      <c r="C40" s="23">
        <v>0</v>
      </c>
      <c r="D40" s="23">
        <v>0</v>
      </c>
      <c r="E40" s="23">
        <v>4</v>
      </c>
      <c r="F40" s="23">
        <v>0</v>
      </c>
      <c r="G40" s="23">
        <v>0</v>
      </c>
      <c r="H40" s="24">
        <v>0</v>
      </c>
      <c r="I40" s="24">
        <v>0</v>
      </c>
      <c r="J40" s="29">
        <f t="shared" si="1"/>
        <v>4</v>
      </c>
    </row>
    <row r="41" spans="1:10" x14ac:dyDescent="0.25">
      <c r="A41" s="27" t="s">
        <v>99</v>
      </c>
      <c r="B41" s="23">
        <v>0</v>
      </c>
      <c r="C41" s="23">
        <v>0</v>
      </c>
      <c r="D41" s="23">
        <v>0</v>
      </c>
      <c r="E41" s="23">
        <v>2</v>
      </c>
      <c r="F41" s="23">
        <v>0</v>
      </c>
      <c r="G41" s="23">
        <v>0</v>
      </c>
      <c r="H41" s="24">
        <v>0</v>
      </c>
      <c r="I41" s="24">
        <v>0</v>
      </c>
      <c r="J41" s="29">
        <f t="shared" si="1"/>
        <v>2</v>
      </c>
    </row>
    <row r="42" spans="1:10" x14ac:dyDescent="0.25">
      <c r="A42" s="27" t="s">
        <v>111</v>
      </c>
      <c r="B42" s="23">
        <v>0</v>
      </c>
      <c r="C42" s="23">
        <v>0</v>
      </c>
      <c r="D42" s="23">
        <v>1</v>
      </c>
      <c r="E42" s="23">
        <v>2</v>
      </c>
      <c r="F42" s="23">
        <v>0</v>
      </c>
      <c r="G42" s="23">
        <v>0</v>
      </c>
      <c r="H42" s="24">
        <v>0</v>
      </c>
      <c r="I42" s="24">
        <v>0</v>
      </c>
      <c r="J42" s="29">
        <f t="shared" si="1"/>
        <v>3</v>
      </c>
    </row>
    <row r="43" spans="1:10" x14ac:dyDescent="0.25">
      <c r="A43" s="27" t="s">
        <v>92</v>
      </c>
      <c r="B43" s="23">
        <v>0</v>
      </c>
      <c r="C43" s="23">
        <v>0</v>
      </c>
      <c r="D43" s="23">
        <v>0</v>
      </c>
      <c r="E43" s="23"/>
      <c r="F43" s="23"/>
      <c r="G43" s="23"/>
      <c r="H43" s="24">
        <v>0</v>
      </c>
      <c r="I43" s="24">
        <v>0</v>
      </c>
      <c r="J43" s="29">
        <f t="shared" si="1"/>
        <v>0</v>
      </c>
    </row>
    <row r="44" spans="1:10" x14ac:dyDescent="0.25">
      <c r="A44" s="35" t="s">
        <v>90</v>
      </c>
      <c r="B44" s="49">
        <f t="shared" ref="B44:I44" si="2">SUM(B33:B43)</f>
        <v>10</v>
      </c>
      <c r="C44" s="49">
        <f t="shared" si="2"/>
        <v>680</v>
      </c>
      <c r="D44" s="49">
        <f t="shared" si="2"/>
        <v>304</v>
      </c>
      <c r="E44" s="49">
        <f t="shared" si="2"/>
        <v>1596</v>
      </c>
      <c r="F44" s="49">
        <f t="shared" si="2"/>
        <v>1375</v>
      </c>
      <c r="G44" s="49">
        <f t="shared" si="2"/>
        <v>2020</v>
      </c>
      <c r="H44" s="49">
        <f t="shared" si="2"/>
        <v>1</v>
      </c>
      <c r="I44" s="49">
        <f t="shared" si="2"/>
        <v>0</v>
      </c>
      <c r="J44" s="34"/>
    </row>
    <row r="49" spans="1:22" x14ac:dyDescent="0.25">
      <c r="A49" s="22" t="s">
        <v>105</v>
      </c>
      <c r="B49" s="22"/>
      <c r="C49" s="22"/>
      <c r="D49" s="22"/>
      <c r="E49" s="22"/>
      <c r="F49" s="22"/>
      <c r="G49" s="22"/>
      <c r="H49" s="22"/>
      <c r="I49" s="22"/>
      <c r="J49" s="22"/>
    </row>
    <row r="50" spans="1:22" x14ac:dyDescent="0.25">
      <c r="A50" s="62" t="s">
        <v>131</v>
      </c>
      <c r="B50" s="31" t="s">
        <v>82</v>
      </c>
      <c r="C50" s="48" t="s">
        <v>108</v>
      </c>
      <c r="D50" s="48" t="s">
        <v>39</v>
      </c>
      <c r="E50" s="48" t="s">
        <v>29</v>
      </c>
      <c r="F50" s="48" t="s">
        <v>38</v>
      </c>
      <c r="G50" s="48" t="s">
        <v>33</v>
      </c>
      <c r="H50" s="48" t="s">
        <v>14</v>
      </c>
      <c r="I50" s="48" t="s">
        <v>116</v>
      </c>
      <c r="J50" s="48" t="s">
        <v>117</v>
      </c>
      <c r="K50" s="33" t="s">
        <v>32</v>
      </c>
      <c r="U50"/>
      <c r="V50" s="9"/>
    </row>
    <row r="51" spans="1:22" x14ac:dyDescent="0.25">
      <c r="A51" s="60" t="s">
        <v>124</v>
      </c>
      <c r="B51" s="27" t="s">
        <v>83</v>
      </c>
      <c r="C51" s="25">
        <v>3</v>
      </c>
      <c r="D51" s="25">
        <v>65</v>
      </c>
      <c r="E51" s="25">
        <v>47</v>
      </c>
      <c r="F51" s="25">
        <v>288</v>
      </c>
      <c r="G51" s="25">
        <v>305</v>
      </c>
      <c r="H51" s="25">
        <v>265</v>
      </c>
      <c r="I51" s="25">
        <v>1</v>
      </c>
      <c r="J51" s="25">
        <v>0</v>
      </c>
      <c r="K51" s="50">
        <f t="shared" ref="K51:K56" si="3">SUM(D51:J51)</f>
        <v>971</v>
      </c>
      <c r="U51"/>
      <c r="V51" s="9"/>
    </row>
    <row r="52" spans="1:22" x14ac:dyDescent="0.25">
      <c r="A52" s="59" t="s">
        <v>125</v>
      </c>
      <c r="B52" s="27" t="s">
        <v>84</v>
      </c>
      <c r="C52" s="25">
        <v>1</v>
      </c>
      <c r="D52" s="25">
        <v>6</v>
      </c>
      <c r="E52" s="25">
        <v>25</v>
      </c>
      <c r="F52" s="25">
        <v>91</v>
      </c>
      <c r="G52" s="25">
        <v>58</v>
      </c>
      <c r="H52" s="25">
        <v>140</v>
      </c>
      <c r="I52" s="25">
        <v>0</v>
      </c>
      <c r="J52" s="25">
        <v>0</v>
      </c>
      <c r="K52" s="50">
        <f t="shared" si="3"/>
        <v>320</v>
      </c>
      <c r="U52"/>
      <c r="V52" s="9"/>
    </row>
    <row r="53" spans="1:22" x14ac:dyDescent="0.25">
      <c r="A53" s="59" t="s">
        <v>126</v>
      </c>
      <c r="B53" s="27" t="s">
        <v>85</v>
      </c>
      <c r="C53" s="25">
        <v>1</v>
      </c>
      <c r="D53" s="25">
        <v>7</v>
      </c>
      <c r="E53" s="25">
        <v>38</v>
      </c>
      <c r="F53" s="25">
        <v>174</v>
      </c>
      <c r="G53" s="25">
        <v>142</v>
      </c>
      <c r="H53" s="25">
        <v>194</v>
      </c>
      <c r="I53" s="25">
        <v>0</v>
      </c>
      <c r="J53" s="25">
        <v>0</v>
      </c>
      <c r="K53" s="50">
        <f t="shared" si="3"/>
        <v>555</v>
      </c>
      <c r="U53"/>
      <c r="V53" s="9"/>
    </row>
    <row r="54" spans="1:22" x14ac:dyDescent="0.25">
      <c r="A54" s="59" t="s">
        <v>127</v>
      </c>
      <c r="B54" s="27" t="s">
        <v>86</v>
      </c>
      <c r="C54" s="25">
        <v>3</v>
      </c>
      <c r="D54" s="25">
        <v>5</v>
      </c>
      <c r="E54" s="25">
        <v>20</v>
      </c>
      <c r="F54" s="25">
        <v>89</v>
      </c>
      <c r="G54" s="25">
        <v>62</v>
      </c>
      <c r="H54" s="25">
        <v>54</v>
      </c>
      <c r="I54" s="25">
        <v>0</v>
      </c>
      <c r="J54" s="25">
        <v>0</v>
      </c>
      <c r="K54" s="50">
        <f t="shared" si="3"/>
        <v>230</v>
      </c>
      <c r="U54"/>
      <c r="V54" s="9"/>
    </row>
    <row r="55" spans="1:22" x14ac:dyDescent="0.25">
      <c r="A55" s="59" t="s">
        <v>128</v>
      </c>
      <c r="B55" s="27" t="s">
        <v>87</v>
      </c>
      <c r="C55" s="25">
        <v>0</v>
      </c>
      <c r="D55" s="25">
        <v>1</v>
      </c>
      <c r="E55" s="25">
        <v>7</v>
      </c>
      <c r="F55" s="25">
        <v>103</v>
      </c>
      <c r="G55" s="25">
        <v>40</v>
      </c>
      <c r="H55" s="25">
        <v>25</v>
      </c>
      <c r="I55" s="25">
        <v>0</v>
      </c>
      <c r="J55" s="25">
        <v>0</v>
      </c>
      <c r="K55" s="50">
        <f t="shared" si="3"/>
        <v>176</v>
      </c>
      <c r="U55"/>
      <c r="V55" s="9"/>
    </row>
    <row r="56" spans="1:22" x14ac:dyDescent="0.25">
      <c r="A56" s="59" t="s">
        <v>129</v>
      </c>
      <c r="B56" s="35" t="s">
        <v>88</v>
      </c>
      <c r="C56" s="36">
        <v>0</v>
      </c>
      <c r="D56" s="36">
        <v>0</v>
      </c>
      <c r="E56" s="36">
        <v>11</v>
      </c>
      <c r="F56" s="36">
        <v>102</v>
      </c>
      <c r="G56" s="36">
        <v>13</v>
      </c>
      <c r="H56" s="36">
        <v>2</v>
      </c>
      <c r="I56" s="36">
        <v>0</v>
      </c>
      <c r="J56" s="36">
        <v>0</v>
      </c>
      <c r="K56" s="51">
        <f t="shared" si="3"/>
        <v>128</v>
      </c>
      <c r="U56"/>
      <c r="V56" s="9"/>
    </row>
    <row r="57" spans="1:22" x14ac:dyDescent="0.25">
      <c r="A57" s="61" t="s">
        <v>130</v>
      </c>
      <c r="B57" s="35" t="s">
        <v>90</v>
      </c>
      <c r="C57" s="36">
        <f t="shared" ref="C57:K57" si="4">SUM(C51:C56)</f>
        <v>8</v>
      </c>
      <c r="D57" s="36">
        <f t="shared" si="4"/>
        <v>84</v>
      </c>
      <c r="E57" s="36">
        <f t="shared" si="4"/>
        <v>148</v>
      </c>
      <c r="F57" s="36">
        <f t="shared" si="4"/>
        <v>847</v>
      </c>
      <c r="G57" s="36">
        <f t="shared" si="4"/>
        <v>620</v>
      </c>
      <c r="H57" s="36">
        <f t="shared" si="4"/>
        <v>680</v>
      </c>
      <c r="I57" s="36">
        <f t="shared" si="4"/>
        <v>1</v>
      </c>
      <c r="J57" s="36">
        <f t="shared" si="4"/>
        <v>0</v>
      </c>
      <c r="K57" s="36">
        <f t="shared" si="4"/>
        <v>2380</v>
      </c>
      <c r="U57"/>
      <c r="V57" s="9"/>
    </row>
    <row r="58" spans="1:22" x14ac:dyDescent="0.25">
      <c r="B58" s="7"/>
      <c r="C58" s="7"/>
      <c r="D58" s="7"/>
      <c r="E58" s="7"/>
      <c r="F58" s="7"/>
      <c r="G58" s="7"/>
      <c r="H58" s="7"/>
      <c r="I58" s="7"/>
      <c r="J58" s="7"/>
    </row>
    <row r="59" spans="1:22" x14ac:dyDescent="0.25">
      <c r="B59" s="7"/>
      <c r="C59" s="7"/>
      <c r="D59" s="7"/>
      <c r="E59" s="7"/>
      <c r="F59" s="7"/>
      <c r="G59" s="7"/>
      <c r="H59" s="7"/>
      <c r="I59" s="7"/>
      <c r="J59" s="7"/>
    </row>
    <row r="60" spans="1:22" x14ac:dyDescent="0.25">
      <c r="B60" s="7"/>
      <c r="C60" s="7"/>
      <c r="D60" s="7"/>
      <c r="E60" s="7"/>
      <c r="F60" s="7"/>
      <c r="G60" s="7"/>
      <c r="H60" s="7"/>
      <c r="I60" s="7"/>
      <c r="J60" s="7"/>
    </row>
    <row r="61" spans="1:22" x14ac:dyDescent="0.25">
      <c r="B61" s="7"/>
      <c r="C61" s="7"/>
      <c r="D61" s="7"/>
      <c r="E61" s="7"/>
      <c r="F61" s="7"/>
      <c r="G61" s="7"/>
      <c r="H61" s="7"/>
      <c r="I61" s="7"/>
      <c r="J61" s="7"/>
    </row>
    <row r="62" spans="1:22" x14ac:dyDescent="0.25">
      <c r="B62" s="7"/>
      <c r="C62" s="7"/>
      <c r="D62" s="7"/>
      <c r="E62" s="7"/>
      <c r="F62" s="7"/>
      <c r="G62" s="7"/>
      <c r="H62" s="7"/>
      <c r="I62" s="7"/>
      <c r="J62" s="7"/>
    </row>
    <row r="63" spans="1:22" x14ac:dyDescent="0.25">
      <c r="B63" s="7"/>
      <c r="C63" s="7"/>
      <c r="D63" s="7"/>
      <c r="E63" s="7"/>
      <c r="F63" s="7"/>
      <c r="G63" s="7"/>
      <c r="H63" s="7"/>
      <c r="I63" s="7"/>
      <c r="J63" s="7"/>
    </row>
  </sheetData>
  <pageMargins left="0.7" right="0.7" top="0.75" bottom="0.75" header="0.3" footer="0.3"/>
  <drawing r:id="rId1"/>
  <tableParts count="4">
    <tablePart r:id="rId2"/>
    <tablePart r:id="rId3"/>
    <tablePart r:id="rId4"/>
    <tablePart r:id="rId5"/>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A76071-AF53-4F30-92A1-AA9D47CA991A}">
  <sheetPr>
    <tabColor theme="4" tint="0.59999389629810485"/>
  </sheetPr>
  <dimension ref="A1:Z63"/>
  <sheetViews>
    <sheetView topLeftCell="A19" workbookViewId="0">
      <selection activeCell="A2" sqref="A2"/>
    </sheetView>
  </sheetViews>
  <sheetFormatPr defaultRowHeight="15" x14ac:dyDescent="0.25"/>
  <cols>
    <col min="1" max="1" width="22.85546875" customWidth="1"/>
    <col min="2" max="2" width="9.140625" customWidth="1"/>
    <col min="7" max="9" width="9.140625" customWidth="1"/>
    <col min="21" max="21" width="8.85546875" style="9"/>
    <col min="22" max="22" width="20.5703125" customWidth="1"/>
    <col min="23" max="23" width="18.85546875" customWidth="1"/>
    <col min="24" max="24" width="18.85546875" bestFit="1" customWidth="1"/>
    <col min="25" max="25" width="19.140625" customWidth="1"/>
    <col min="26" max="26" width="20" customWidth="1"/>
  </cols>
  <sheetData>
    <row r="1" spans="1:26" ht="18.75" x14ac:dyDescent="0.3">
      <c r="A1" s="20" t="s">
        <v>101</v>
      </c>
      <c r="T1" s="9"/>
      <c r="U1"/>
    </row>
    <row r="2" spans="1:26" x14ac:dyDescent="0.25">
      <c r="A2" t="s">
        <v>113</v>
      </c>
      <c r="B2" s="40">
        <v>45415</v>
      </c>
      <c r="T2" s="9"/>
      <c r="U2"/>
    </row>
    <row r="3" spans="1:26" x14ac:dyDescent="0.25">
      <c r="T3" s="9"/>
      <c r="U3"/>
    </row>
    <row r="4" spans="1:26" x14ac:dyDescent="0.25">
      <c r="A4" s="31" t="s">
        <v>15</v>
      </c>
      <c r="B4" s="22" t="s">
        <v>108</v>
      </c>
      <c r="C4" s="22" t="s">
        <v>39</v>
      </c>
      <c r="D4" s="22" t="s">
        <v>29</v>
      </c>
      <c r="E4" s="22" t="s">
        <v>38</v>
      </c>
      <c r="F4" s="22" t="s">
        <v>33</v>
      </c>
      <c r="G4" s="22" t="s">
        <v>14</v>
      </c>
      <c r="H4" s="22" t="s">
        <v>110</v>
      </c>
      <c r="I4" s="22" t="s">
        <v>109</v>
      </c>
      <c r="J4" s="33" t="s">
        <v>32</v>
      </c>
      <c r="U4" s="43" t="s">
        <v>89</v>
      </c>
      <c r="V4" s="47">
        <v>45078</v>
      </c>
      <c r="W4" s="47">
        <v>45008</v>
      </c>
      <c r="X4" s="47">
        <v>45195</v>
      </c>
      <c r="Y4" s="47">
        <v>45313</v>
      </c>
      <c r="Z4" s="47">
        <v>45415</v>
      </c>
    </row>
    <row r="5" spans="1:26" x14ac:dyDescent="0.25">
      <c r="A5" s="27" t="s">
        <v>57</v>
      </c>
      <c r="B5" s="25"/>
      <c r="C5" s="25">
        <v>52</v>
      </c>
      <c r="D5" s="32">
        <v>24</v>
      </c>
      <c r="E5" s="25">
        <v>446</v>
      </c>
      <c r="F5" s="25">
        <v>85</v>
      </c>
      <c r="G5" s="25">
        <v>185</v>
      </c>
      <c r="H5" s="37"/>
      <c r="I5" s="37"/>
      <c r="J5" s="29">
        <f t="shared" ref="J5:J26" si="0">SUM(B5:I5)</f>
        <v>792</v>
      </c>
      <c r="U5" s="43">
        <v>1</v>
      </c>
      <c r="V5" s="42" t="s">
        <v>57</v>
      </c>
      <c r="W5" s="42" t="s">
        <v>57</v>
      </c>
      <c r="X5" s="42" t="s">
        <v>57</v>
      </c>
      <c r="Y5" s="42" t="s">
        <v>57</v>
      </c>
      <c r="Z5" s="44" t="s">
        <v>57</v>
      </c>
    </row>
    <row r="6" spans="1:26" x14ac:dyDescent="0.25">
      <c r="A6" s="27" t="s">
        <v>58</v>
      </c>
      <c r="B6" s="25"/>
      <c r="C6" s="25">
        <v>2</v>
      </c>
      <c r="D6" s="25">
        <v>2</v>
      </c>
      <c r="E6" s="25">
        <v>30</v>
      </c>
      <c r="F6" s="25">
        <v>140</v>
      </c>
      <c r="G6" s="25">
        <v>167</v>
      </c>
      <c r="H6" s="37"/>
      <c r="I6" s="37"/>
      <c r="J6" s="29">
        <f t="shared" si="0"/>
        <v>341</v>
      </c>
      <c r="U6" s="43">
        <v>2</v>
      </c>
      <c r="V6" s="42" t="s">
        <v>58</v>
      </c>
      <c r="W6" s="42" t="s">
        <v>58</v>
      </c>
      <c r="X6" s="42" t="s">
        <v>58</v>
      </c>
      <c r="Y6" s="42" t="s">
        <v>58</v>
      </c>
      <c r="Z6" s="44" t="s">
        <v>58</v>
      </c>
    </row>
    <row r="7" spans="1:26" x14ac:dyDescent="0.25">
      <c r="A7" s="27" t="s">
        <v>60</v>
      </c>
      <c r="B7" s="25"/>
      <c r="C7" s="25">
        <v>3</v>
      </c>
      <c r="D7" s="25">
        <v>5</v>
      </c>
      <c r="E7" s="25">
        <v>64</v>
      </c>
      <c r="F7" s="25">
        <v>67</v>
      </c>
      <c r="G7" s="25">
        <v>105</v>
      </c>
      <c r="H7" s="37"/>
      <c r="I7" s="37"/>
      <c r="J7" s="29">
        <f t="shared" si="0"/>
        <v>244</v>
      </c>
      <c r="U7" s="43">
        <v>3</v>
      </c>
      <c r="V7" s="42" t="s">
        <v>59</v>
      </c>
      <c r="W7" s="42" t="s">
        <v>59</v>
      </c>
      <c r="X7" s="42" t="s">
        <v>59</v>
      </c>
      <c r="Y7" s="42" t="s">
        <v>59</v>
      </c>
      <c r="Z7" s="45" t="s">
        <v>60</v>
      </c>
    </row>
    <row r="8" spans="1:26" x14ac:dyDescent="0.25">
      <c r="A8" s="27" t="s">
        <v>59</v>
      </c>
      <c r="B8" s="25"/>
      <c r="C8" s="25">
        <v>10</v>
      </c>
      <c r="D8" s="25">
        <v>7</v>
      </c>
      <c r="E8" s="25">
        <v>45</v>
      </c>
      <c r="F8" s="25">
        <v>67</v>
      </c>
      <c r="G8" s="25">
        <v>112</v>
      </c>
      <c r="H8" s="37"/>
      <c r="I8" s="37"/>
      <c r="J8" s="29">
        <f t="shared" si="0"/>
        <v>241</v>
      </c>
      <c r="U8" s="43">
        <v>4</v>
      </c>
      <c r="V8" s="42" t="s">
        <v>60</v>
      </c>
      <c r="W8" s="42" t="s">
        <v>60</v>
      </c>
      <c r="X8" s="42" t="s">
        <v>60</v>
      </c>
      <c r="Y8" s="42" t="s">
        <v>60</v>
      </c>
      <c r="Z8" s="46" t="s">
        <v>59</v>
      </c>
    </row>
    <row r="9" spans="1:26" x14ac:dyDescent="0.25">
      <c r="A9" s="27" t="s">
        <v>62</v>
      </c>
      <c r="B9" s="25"/>
      <c r="C9" s="25"/>
      <c r="D9" s="25">
        <v>14</v>
      </c>
      <c r="E9" s="25">
        <v>28</v>
      </c>
      <c r="F9" s="25">
        <v>43</v>
      </c>
      <c r="G9" s="25">
        <v>24</v>
      </c>
      <c r="H9" s="37"/>
      <c r="I9" s="37"/>
      <c r="J9" s="29">
        <f t="shared" si="0"/>
        <v>109</v>
      </c>
      <c r="U9" s="43">
        <v>5</v>
      </c>
      <c r="V9" s="42" t="s">
        <v>61</v>
      </c>
      <c r="W9" s="42" t="s">
        <v>61</v>
      </c>
      <c r="X9" s="42" t="s">
        <v>61</v>
      </c>
      <c r="Y9" s="42" t="s">
        <v>61</v>
      </c>
      <c r="Z9" s="46" t="s">
        <v>62</v>
      </c>
    </row>
    <row r="10" spans="1:26" x14ac:dyDescent="0.25">
      <c r="A10" s="27" t="s">
        <v>69</v>
      </c>
      <c r="B10" s="25"/>
      <c r="C10" s="25"/>
      <c r="D10" s="25">
        <v>22</v>
      </c>
      <c r="E10" s="25">
        <v>44</v>
      </c>
      <c r="F10" s="25">
        <v>36</v>
      </c>
      <c r="G10" s="25">
        <v>0</v>
      </c>
      <c r="H10" s="37"/>
      <c r="I10" s="37"/>
      <c r="J10" s="29">
        <f t="shared" si="0"/>
        <v>102</v>
      </c>
      <c r="U10" s="43">
        <v>6</v>
      </c>
      <c r="V10" s="45" t="s">
        <v>63</v>
      </c>
      <c r="W10" s="45" t="s">
        <v>62</v>
      </c>
      <c r="X10" s="42" t="s">
        <v>62</v>
      </c>
      <c r="Y10" s="42" t="s">
        <v>62</v>
      </c>
      <c r="Z10" s="46" t="s">
        <v>69</v>
      </c>
    </row>
    <row r="11" spans="1:26" x14ac:dyDescent="0.25">
      <c r="A11" s="27" t="s">
        <v>61</v>
      </c>
      <c r="B11" s="25"/>
      <c r="C11" s="25"/>
      <c r="D11" s="25">
        <v>1</v>
      </c>
      <c r="E11" s="25">
        <v>58</v>
      </c>
      <c r="F11" s="25">
        <v>14</v>
      </c>
      <c r="G11" s="25">
        <v>27</v>
      </c>
      <c r="H11" s="37"/>
      <c r="I11" s="37"/>
      <c r="J11" s="29">
        <f t="shared" si="0"/>
        <v>100</v>
      </c>
      <c r="U11" s="43">
        <v>7</v>
      </c>
      <c r="V11" s="45" t="s">
        <v>62</v>
      </c>
      <c r="W11" s="45" t="s">
        <v>63</v>
      </c>
      <c r="X11" s="46" t="s">
        <v>63</v>
      </c>
      <c r="Y11" s="45" t="s">
        <v>69</v>
      </c>
      <c r="Z11" s="46" t="s">
        <v>61</v>
      </c>
    </row>
    <row r="12" spans="1:26" x14ac:dyDescent="0.25">
      <c r="A12" s="27" t="s">
        <v>63</v>
      </c>
      <c r="B12" s="25"/>
      <c r="C12" s="25"/>
      <c r="D12" s="25">
        <v>14</v>
      </c>
      <c r="E12" s="25">
        <v>26</v>
      </c>
      <c r="F12" s="25">
        <v>31</v>
      </c>
      <c r="G12" s="25">
        <v>13</v>
      </c>
      <c r="H12" s="37"/>
      <c r="I12" s="37"/>
      <c r="J12" s="29">
        <f t="shared" si="0"/>
        <v>84</v>
      </c>
      <c r="U12" s="43">
        <v>8</v>
      </c>
      <c r="V12" s="42" t="s">
        <v>64</v>
      </c>
      <c r="W12" s="42" t="s">
        <v>64</v>
      </c>
      <c r="X12" s="46" t="s">
        <v>69</v>
      </c>
      <c r="Y12" s="45" t="s">
        <v>63</v>
      </c>
      <c r="Z12" s="44" t="s">
        <v>63</v>
      </c>
    </row>
    <row r="13" spans="1:26" x14ac:dyDescent="0.25">
      <c r="A13" s="27" t="s">
        <v>64</v>
      </c>
      <c r="B13" s="25"/>
      <c r="C13" s="25"/>
      <c r="D13" s="25">
        <v>7</v>
      </c>
      <c r="E13" s="25">
        <v>12</v>
      </c>
      <c r="F13" s="25">
        <v>35</v>
      </c>
      <c r="G13" s="25">
        <v>0</v>
      </c>
      <c r="H13" s="37"/>
      <c r="I13" s="37"/>
      <c r="J13" s="29">
        <f t="shared" si="0"/>
        <v>54</v>
      </c>
      <c r="U13" s="43">
        <v>9</v>
      </c>
      <c r="V13" s="42" t="s">
        <v>65</v>
      </c>
      <c r="W13" s="42" t="s">
        <v>65</v>
      </c>
      <c r="X13" s="42" t="s">
        <v>64</v>
      </c>
      <c r="Y13" s="42" t="s">
        <v>64</v>
      </c>
      <c r="Z13" s="44" t="s">
        <v>64</v>
      </c>
    </row>
    <row r="14" spans="1:26" x14ac:dyDescent="0.25">
      <c r="A14" s="27" t="s">
        <v>65</v>
      </c>
      <c r="B14" s="25"/>
      <c r="C14" s="25"/>
      <c r="D14" s="25">
        <v>2</v>
      </c>
      <c r="E14" s="25">
        <v>20</v>
      </c>
      <c r="F14" s="25">
        <v>9</v>
      </c>
      <c r="G14" s="25">
        <v>22</v>
      </c>
      <c r="H14" s="37"/>
      <c r="I14" s="37"/>
      <c r="J14" s="29">
        <f t="shared" si="0"/>
        <v>53</v>
      </c>
      <c r="U14" s="43">
        <v>10</v>
      </c>
      <c r="V14" s="42" t="s">
        <v>66</v>
      </c>
      <c r="W14" s="42" t="s">
        <v>66</v>
      </c>
      <c r="X14" s="42" t="s">
        <v>65</v>
      </c>
      <c r="Y14" s="45" t="s">
        <v>67</v>
      </c>
      <c r="Z14" s="46" t="s">
        <v>65</v>
      </c>
    </row>
    <row r="15" spans="1:26" x14ac:dyDescent="0.25">
      <c r="A15" s="28" t="s">
        <v>67</v>
      </c>
      <c r="B15" s="26"/>
      <c r="C15" s="26"/>
      <c r="D15" s="25">
        <v>2</v>
      </c>
      <c r="E15" s="26">
        <v>2</v>
      </c>
      <c r="F15" s="26">
        <v>12</v>
      </c>
      <c r="G15" s="26">
        <v>35</v>
      </c>
      <c r="H15" s="38"/>
      <c r="I15" s="38"/>
      <c r="J15" s="29">
        <f t="shared" si="0"/>
        <v>51</v>
      </c>
      <c r="U15" s="43">
        <v>11</v>
      </c>
      <c r="V15" s="45" t="s">
        <v>68</v>
      </c>
      <c r="W15" s="45" t="s">
        <v>67</v>
      </c>
      <c r="X15" s="42" t="s">
        <v>67</v>
      </c>
      <c r="Y15" s="45" t="s">
        <v>65</v>
      </c>
      <c r="Z15" s="46" t="s">
        <v>67</v>
      </c>
    </row>
    <row r="16" spans="1:26" x14ac:dyDescent="0.25">
      <c r="A16" s="27" t="s">
        <v>66</v>
      </c>
      <c r="B16" s="25"/>
      <c r="C16" s="25"/>
      <c r="D16" s="25">
        <v>0</v>
      </c>
      <c r="E16" s="25">
        <v>2</v>
      </c>
      <c r="F16" s="25">
        <v>12</v>
      </c>
      <c r="G16" s="25">
        <v>32</v>
      </c>
      <c r="H16" s="37"/>
      <c r="I16" s="37"/>
      <c r="J16" s="29">
        <f t="shared" si="0"/>
        <v>46</v>
      </c>
      <c r="U16" s="43">
        <v>12</v>
      </c>
      <c r="V16" s="45" t="s">
        <v>70</v>
      </c>
      <c r="W16" s="45" t="s">
        <v>68</v>
      </c>
      <c r="X16" s="46" t="s">
        <v>66</v>
      </c>
      <c r="Y16" s="42" t="s">
        <v>66</v>
      </c>
      <c r="Z16" s="44" t="s">
        <v>66</v>
      </c>
    </row>
    <row r="17" spans="1:26" x14ac:dyDescent="0.25">
      <c r="A17" s="27" t="s">
        <v>70</v>
      </c>
      <c r="B17" s="25"/>
      <c r="C17" s="25"/>
      <c r="D17" s="25">
        <v>3</v>
      </c>
      <c r="E17" s="25">
        <v>3</v>
      </c>
      <c r="F17" s="25">
        <v>21</v>
      </c>
      <c r="G17" s="25">
        <v>12</v>
      </c>
      <c r="H17" s="37"/>
      <c r="I17" s="37"/>
      <c r="J17" s="29">
        <f t="shared" si="0"/>
        <v>39</v>
      </c>
      <c r="U17" s="43">
        <v>13</v>
      </c>
      <c r="V17" s="45" t="s">
        <v>71</v>
      </c>
      <c r="W17" s="45" t="s">
        <v>69</v>
      </c>
      <c r="X17" s="46" t="s">
        <v>75</v>
      </c>
      <c r="Y17" s="45" t="s">
        <v>73</v>
      </c>
      <c r="Z17" s="46" t="s">
        <v>70</v>
      </c>
    </row>
    <row r="18" spans="1:26" x14ac:dyDescent="0.25">
      <c r="A18" s="27" t="s">
        <v>73</v>
      </c>
      <c r="B18" s="25"/>
      <c r="C18" s="25"/>
      <c r="D18" s="25">
        <v>1</v>
      </c>
      <c r="E18" s="25">
        <v>12</v>
      </c>
      <c r="F18" s="25">
        <v>11</v>
      </c>
      <c r="G18" s="25">
        <v>5</v>
      </c>
      <c r="H18" s="37"/>
      <c r="I18" s="37"/>
      <c r="J18" s="29">
        <f t="shared" si="0"/>
        <v>29</v>
      </c>
      <c r="U18" s="43">
        <v>19</v>
      </c>
      <c r="V18" s="45" t="s">
        <v>69</v>
      </c>
      <c r="W18" s="45" t="s">
        <v>70</v>
      </c>
      <c r="X18" s="46" t="s">
        <v>68</v>
      </c>
      <c r="Y18" s="42" t="s">
        <v>68</v>
      </c>
      <c r="Z18" s="46" t="s">
        <v>73</v>
      </c>
    </row>
    <row r="19" spans="1:26" x14ac:dyDescent="0.25">
      <c r="A19" s="27" t="s">
        <v>68</v>
      </c>
      <c r="B19" s="25"/>
      <c r="C19" s="25"/>
      <c r="D19" s="25">
        <v>4</v>
      </c>
      <c r="E19" s="25">
        <v>0</v>
      </c>
      <c r="F19" s="25">
        <v>16</v>
      </c>
      <c r="G19" s="25">
        <v>9</v>
      </c>
      <c r="H19" s="37"/>
      <c r="I19" s="37"/>
      <c r="J19" s="29">
        <f t="shared" si="0"/>
        <v>29</v>
      </c>
      <c r="U19" s="43">
        <v>14</v>
      </c>
      <c r="V19" s="45" t="s">
        <v>72</v>
      </c>
      <c r="W19" s="45" t="s">
        <v>71</v>
      </c>
      <c r="X19" s="46" t="s">
        <v>73</v>
      </c>
      <c r="Y19" s="46" t="s">
        <v>70</v>
      </c>
      <c r="Z19" s="46" t="s">
        <v>68</v>
      </c>
    </row>
    <row r="20" spans="1:26" x14ac:dyDescent="0.25">
      <c r="A20" s="27" t="s">
        <v>75</v>
      </c>
      <c r="B20" s="25"/>
      <c r="C20" s="25"/>
      <c r="D20" s="25">
        <v>0</v>
      </c>
      <c r="E20" s="25">
        <v>3</v>
      </c>
      <c r="F20" s="25">
        <v>20</v>
      </c>
      <c r="G20" s="25">
        <v>6</v>
      </c>
      <c r="H20" s="37"/>
      <c r="I20" s="37"/>
      <c r="J20" s="29">
        <f t="shared" si="0"/>
        <v>29</v>
      </c>
      <c r="U20" s="43">
        <v>15</v>
      </c>
      <c r="V20" s="45" t="s">
        <v>73</v>
      </c>
      <c r="W20" s="45" t="s">
        <v>72</v>
      </c>
      <c r="X20" s="46" t="s">
        <v>70</v>
      </c>
      <c r="Y20" s="46" t="s">
        <v>75</v>
      </c>
      <c r="Z20" s="44" t="s">
        <v>75</v>
      </c>
    </row>
    <row r="21" spans="1:26" x14ac:dyDescent="0.25">
      <c r="A21" s="27" t="s">
        <v>71</v>
      </c>
      <c r="B21" s="25"/>
      <c r="C21" s="25"/>
      <c r="D21" s="25">
        <v>1</v>
      </c>
      <c r="E21" s="25">
        <v>2</v>
      </c>
      <c r="F21" s="25">
        <v>24</v>
      </c>
      <c r="G21" s="25">
        <v>2</v>
      </c>
      <c r="H21" s="37"/>
      <c r="I21" s="37"/>
      <c r="J21" s="29">
        <f t="shared" si="0"/>
        <v>29</v>
      </c>
      <c r="U21" s="43">
        <v>16</v>
      </c>
      <c r="V21" s="45" t="s">
        <v>74</v>
      </c>
      <c r="W21" s="45" t="s">
        <v>73</v>
      </c>
      <c r="X21" s="46" t="s">
        <v>71</v>
      </c>
      <c r="Y21" s="42" t="s">
        <v>71</v>
      </c>
      <c r="Z21" s="44" t="s">
        <v>71</v>
      </c>
    </row>
    <row r="22" spans="1:26" x14ac:dyDescent="0.25">
      <c r="A22" s="27" t="s">
        <v>72</v>
      </c>
      <c r="B22" s="25">
        <v>3</v>
      </c>
      <c r="C22" s="25"/>
      <c r="D22" s="25">
        <v>1</v>
      </c>
      <c r="E22" s="25">
        <v>0</v>
      </c>
      <c r="F22" s="25">
        <v>10</v>
      </c>
      <c r="G22" s="25">
        <v>8</v>
      </c>
      <c r="H22" s="37"/>
      <c r="I22" s="37"/>
      <c r="J22" s="29">
        <f t="shared" si="0"/>
        <v>22</v>
      </c>
      <c r="U22" s="43">
        <v>17</v>
      </c>
      <c r="V22" s="45" t="s">
        <v>75</v>
      </c>
      <c r="W22" s="45" t="s">
        <v>74</v>
      </c>
      <c r="X22" s="46" t="s">
        <v>72</v>
      </c>
      <c r="Y22" s="42" t="s">
        <v>72</v>
      </c>
      <c r="Z22" s="44" t="s">
        <v>72</v>
      </c>
    </row>
    <row r="23" spans="1:26" x14ac:dyDescent="0.25">
      <c r="A23" s="27" t="s">
        <v>115</v>
      </c>
      <c r="B23" s="25"/>
      <c r="C23" s="25"/>
      <c r="D23" s="25">
        <v>1</v>
      </c>
      <c r="E23" s="25">
        <v>3</v>
      </c>
      <c r="F23" s="25">
        <v>13</v>
      </c>
      <c r="G23" s="25">
        <v>0</v>
      </c>
      <c r="H23" s="37"/>
      <c r="I23" s="37"/>
      <c r="J23" s="41">
        <f t="shared" si="0"/>
        <v>17</v>
      </c>
      <c r="U23" s="43">
        <v>18</v>
      </c>
      <c r="V23" s="45" t="s">
        <v>76</v>
      </c>
      <c r="W23" s="45" t="s">
        <v>75</v>
      </c>
      <c r="X23" s="46" t="s">
        <v>74</v>
      </c>
      <c r="Y23" s="42" t="s">
        <v>74</v>
      </c>
      <c r="Z23" s="46" t="s">
        <v>115</v>
      </c>
    </row>
    <row r="24" spans="1:26" x14ac:dyDescent="0.25">
      <c r="A24" s="27" t="s">
        <v>74</v>
      </c>
      <c r="B24" s="25"/>
      <c r="C24" s="25"/>
      <c r="D24" s="25">
        <v>0</v>
      </c>
      <c r="E24" s="25">
        <v>12</v>
      </c>
      <c r="F24" s="25">
        <v>4</v>
      </c>
      <c r="G24" s="25">
        <v>0</v>
      </c>
      <c r="H24" s="37"/>
      <c r="I24" s="37"/>
      <c r="J24" s="29">
        <f t="shared" si="0"/>
        <v>16</v>
      </c>
      <c r="U24" s="43">
        <v>19</v>
      </c>
      <c r="V24" s="45" t="s">
        <v>77</v>
      </c>
      <c r="W24" s="45" t="s">
        <v>76</v>
      </c>
      <c r="X24" s="42" t="s">
        <v>76</v>
      </c>
      <c r="Y24" s="42" t="s">
        <v>76</v>
      </c>
      <c r="Z24" s="44" t="s">
        <v>74</v>
      </c>
    </row>
    <row r="25" spans="1:26" x14ac:dyDescent="0.25">
      <c r="A25" s="27" t="s">
        <v>76</v>
      </c>
      <c r="B25" s="25"/>
      <c r="C25" s="25"/>
      <c r="D25" s="25">
        <v>0</v>
      </c>
      <c r="E25" s="25">
        <v>9</v>
      </c>
      <c r="F25" s="25">
        <v>0</v>
      </c>
      <c r="G25" s="25">
        <v>1</v>
      </c>
      <c r="H25" s="37"/>
      <c r="I25" s="37"/>
      <c r="J25" s="29">
        <f t="shared" si="0"/>
        <v>10</v>
      </c>
      <c r="U25" s="43">
        <v>20</v>
      </c>
      <c r="V25" s="45" t="s">
        <v>67</v>
      </c>
      <c r="W25" s="45" t="s">
        <v>77</v>
      </c>
      <c r="X25" s="42" t="s">
        <v>77</v>
      </c>
      <c r="Y25" s="42" t="s">
        <v>77</v>
      </c>
      <c r="Z25" s="44" t="s">
        <v>76</v>
      </c>
    </row>
    <row r="26" spans="1:26" x14ac:dyDescent="0.25">
      <c r="A26" s="35" t="s">
        <v>77</v>
      </c>
      <c r="B26" s="36"/>
      <c r="C26" s="36"/>
      <c r="D26" s="36">
        <v>0</v>
      </c>
      <c r="E26" s="36">
        <v>1</v>
      </c>
      <c r="F26" s="36">
        <v>3</v>
      </c>
      <c r="G26" s="36">
        <v>0</v>
      </c>
      <c r="H26" s="39"/>
      <c r="I26" s="39"/>
      <c r="J26" s="29">
        <f t="shared" si="0"/>
        <v>4</v>
      </c>
      <c r="U26" s="43">
        <v>21</v>
      </c>
      <c r="V26" s="22"/>
      <c r="W26" s="22"/>
      <c r="X26" s="22"/>
      <c r="Y26" s="22"/>
      <c r="Z26" s="44" t="s">
        <v>77</v>
      </c>
    </row>
    <row r="27" spans="1:26" x14ac:dyDescent="0.25">
      <c r="A27" s="4"/>
      <c r="B27" s="8"/>
      <c r="C27" s="8"/>
      <c r="D27" s="8"/>
      <c r="E27" s="8"/>
      <c r="F27" s="8"/>
      <c r="G27" s="8"/>
      <c r="H27" s="8"/>
      <c r="I27" s="8"/>
      <c r="J27" s="4"/>
      <c r="V27" s="13"/>
      <c r="W27" s="12"/>
      <c r="X27" s="4"/>
    </row>
    <row r="28" spans="1:26" x14ac:dyDescent="0.25">
      <c r="A28" s="4"/>
      <c r="B28" s="8"/>
      <c r="C28" s="8"/>
      <c r="D28" s="8"/>
      <c r="E28" s="8"/>
      <c r="F28" s="8"/>
      <c r="G28" s="8"/>
      <c r="H28" s="8"/>
      <c r="I28" s="8"/>
      <c r="J28" s="4"/>
      <c r="V28" s="13"/>
      <c r="W28" s="12"/>
    </row>
    <row r="29" spans="1:26" x14ac:dyDescent="0.25">
      <c r="A29" s="4"/>
      <c r="B29" s="8"/>
      <c r="C29" s="8"/>
      <c r="D29" s="8"/>
      <c r="E29" s="8"/>
      <c r="F29" s="8"/>
      <c r="G29" s="8"/>
      <c r="H29" s="8"/>
      <c r="I29" s="8"/>
      <c r="J29" s="4"/>
      <c r="V29" s="13"/>
      <c r="W29" s="12"/>
    </row>
    <row r="30" spans="1:26" x14ac:dyDescent="0.25">
      <c r="A30" s="4"/>
      <c r="B30" s="8"/>
      <c r="C30" s="8"/>
      <c r="D30" s="8"/>
      <c r="E30" s="8"/>
      <c r="F30" s="8"/>
      <c r="G30" s="8"/>
      <c r="H30" s="8"/>
      <c r="I30" s="8"/>
      <c r="J30" s="4"/>
      <c r="V30" s="13"/>
      <c r="W30" s="12"/>
    </row>
    <row r="31" spans="1:26" x14ac:dyDescent="0.25">
      <c r="A31" s="22" t="s">
        <v>104</v>
      </c>
      <c r="B31" s="22"/>
      <c r="C31" s="22"/>
      <c r="D31" s="22"/>
      <c r="E31" s="22"/>
      <c r="F31" s="22"/>
      <c r="G31" s="22"/>
      <c r="H31" s="22"/>
      <c r="I31" s="22"/>
      <c r="J31" s="22"/>
    </row>
    <row r="32" spans="1:26" x14ac:dyDescent="0.25">
      <c r="A32" s="31" t="s">
        <v>15</v>
      </c>
      <c r="B32" s="48" t="s">
        <v>108</v>
      </c>
      <c r="C32" s="48" t="s">
        <v>39</v>
      </c>
      <c r="D32" s="48" t="s">
        <v>29</v>
      </c>
      <c r="E32" s="48" t="s">
        <v>38</v>
      </c>
      <c r="F32" s="48" t="s">
        <v>33</v>
      </c>
      <c r="G32" s="48" t="s">
        <v>14</v>
      </c>
      <c r="H32" s="48" t="s">
        <v>110</v>
      </c>
      <c r="I32" s="48" t="s">
        <v>109</v>
      </c>
      <c r="J32" s="33" t="s">
        <v>32</v>
      </c>
    </row>
    <row r="33" spans="1:10" x14ac:dyDescent="0.25">
      <c r="A33" s="27" t="s">
        <v>78</v>
      </c>
      <c r="B33" s="24">
        <v>3</v>
      </c>
      <c r="C33" s="24">
        <v>304</v>
      </c>
      <c r="D33" s="24">
        <v>158</v>
      </c>
      <c r="E33" s="24">
        <v>1200</v>
      </c>
      <c r="F33" s="24">
        <v>432</v>
      </c>
      <c r="G33" s="24">
        <v>1222</v>
      </c>
      <c r="H33" s="24">
        <v>0</v>
      </c>
      <c r="I33" s="24">
        <v>0</v>
      </c>
      <c r="J33" s="29">
        <f t="shared" ref="J33:J43" si="1">SUM(B33:I33)</f>
        <v>3319</v>
      </c>
    </row>
    <row r="34" spans="1:10" x14ac:dyDescent="0.25">
      <c r="A34" s="27" t="s">
        <v>98</v>
      </c>
      <c r="B34" s="23">
        <v>0</v>
      </c>
      <c r="C34" s="23">
        <v>52</v>
      </c>
      <c r="D34" s="23">
        <v>57</v>
      </c>
      <c r="E34" s="23">
        <v>186</v>
      </c>
      <c r="F34" s="23">
        <v>245</v>
      </c>
      <c r="G34" s="23">
        <v>462</v>
      </c>
      <c r="H34" s="24">
        <v>0</v>
      </c>
      <c r="I34" s="24">
        <v>0</v>
      </c>
      <c r="J34" s="29">
        <f t="shared" si="1"/>
        <v>1002</v>
      </c>
    </row>
    <row r="35" spans="1:10" x14ac:dyDescent="0.25">
      <c r="A35" s="27" t="s">
        <v>79</v>
      </c>
      <c r="B35" s="23">
        <v>0</v>
      </c>
      <c r="C35" s="24">
        <v>34</v>
      </c>
      <c r="D35" s="24">
        <v>33</v>
      </c>
      <c r="E35" s="24">
        <v>28</v>
      </c>
      <c r="F35" s="23">
        <v>210</v>
      </c>
      <c r="G35" s="23">
        <v>153</v>
      </c>
      <c r="H35" s="24">
        <v>0</v>
      </c>
      <c r="I35" s="24">
        <v>0</v>
      </c>
      <c r="J35" s="29">
        <f t="shared" si="1"/>
        <v>458</v>
      </c>
    </row>
    <row r="36" spans="1:10" x14ac:dyDescent="0.25">
      <c r="A36" s="27" t="s">
        <v>80</v>
      </c>
      <c r="B36" s="23">
        <v>0</v>
      </c>
      <c r="C36" s="24">
        <v>0</v>
      </c>
      <c r="D36" s="24">
        <v>0</v>
      </c>
      <c r="E36" s="24">
        <v>3</v>
      </c>
      <c r="F36" s="23">
        <v>205</v>
      </c>
      <c r="G36" s="23">
        <v>92</v>
      </c>
      <c r="H36" s="24">
        <v>0</v>
      </c>
      <c r="I36" s="24">
        <v>0</v>
      </c>
      <c r="J36" s="29">
        <f t="shared" si="1"/>
        <v>300</v>
      </c>
    </row>
    <row r="37" spans="1:10" x14ac:dyDescent="0.25">
      <c r="A37" s="27" t="s">
        <v>97</v>
      </c>
      <c r="B37" s="23">
        <v>0</v>
      </c>
      <c r="C37" s="23">
        <v>0</v>
      </c>
      <c r="D37" s="23">
        <v>7</v>
      </c>
      <c r="E37" s="23">
        <v>29</v>
      </c>
      <c r="F37" s="23">
        <v>93</v>
      </c>
      <c r="G37" s="23">
        <v>65</v>
      </c>
      <c r="H37" s="24">
        <v>0</v>
      </c>
      <c r="I37" s="24">
        <v>0</v>
      </c>
      <c r="J37" s="29">
        <f t="shared" si="1"/>
        <v>194</v>
      </c>
    </row>
    <row r="38" spans="1:10" x14ac:dyDescent="0.25">
      <c r="A38" s="27" t="s">
        <v>81</v>
      </c>
      <c r="B38" s="23">
        <v>0</v>
      </c>
      <c r="C38" s="24">
        <v>44</v>
      </c>
      <c r="D38" s="24">
        <v>2</v>
      </c>
      <c r="E38" s="24">
        <v>13</v>
      </c>
      <c r="F38" s="23">
        <v>77</v>
      </c>
      <c r="G38" s="23">
        <v>26</v>
      </c>
      <c r="H38" s="24">
        <v>0</v>
      </c>
      <c r="I38" s="24">
        <v>0</v>
      </c>
      <c r="J38" s="29">
        <f t="shared" si="1"/>
        <v>162</v>
      </c>
    </row>
    <row r="39" spans="1:10" x14ac:dyDescent="0.25">
      <c r="A39" s="27" t="s">
        <v>93</v>
      </c>
      <c r="B39" s="23">
        <v>0</v>
      </c>
      <c r="C39" s="23">
        <v>0</v>
      </c>
      <c r="D39" s="23">
        <v>0</v>
      </c>
      <c r="E39" s="23">
        <v>5</v>
      </c>
      <c r="F39" s="23">
        <v>0</v>
      </c>
      <c r="G39" s="23">
        <v>0</v>
      </c>
      <c r="H39" s="24">
        <v>0</v>
      </c>
      <c r="I39" s="24">
        <v>0</v>
      </c>
      <c r="J39" s="29">
        <f t="shared" si="1"/>
        <v>5</v>
      </c>
    </row>
    <row r="40" spans="1:10" x14ac:dyDescent="0.25">
      <c r="A40" s="27" t="s">
        <v>112</v>
      </c>
      <c r="B40" s="23">
        <v>0</v>
      </c>
      <c r="C40" s="23">
        <v>0</v>
      </c>
      <c r="D40" s="23">
        <v>0</v>
      </c>
      <c r="E40" s="23">
        <v>4</v>
      </c>
      <c r="F40" s="23">
        <v>0</v>
      </c>
      <c r="G40" s="23">
        <v>0</v>
      </c>
      <c r="H40" s="24">
        <v>0</v>
      </c>
      <c r="I40" s="24">
        <v>0</v>
      </c>
      <c r="J40" s="29">
        <f t="shared" si="1"/>
        <v>4</v>
      </c>
    </row>
    <row r="41" spans="1:10" x14ac:dyDescent="0.25">
      <c r="A41" s="27" t="s">
        <v>99</v>
      </c>
      <c r="B41" s="23">
        <v>0</v>
      </c>
      <c r="C41" s="23">
        <v>0</v>
      </c>
      <c r="D41" s="23">
        <v>0</v>
      </c>
      <c r="E41" s="23">
        <v>2</v>
      </c>
      <c r="F41" s="23">
        <v>0</v>
      </c>
      <c r="G41" s="23">
        <v>0</v>
      </c>
      <c r="H41" s="24">
        <v>0</v>
      </c>
      <c r="I41" s="24">
        <v>0</v>
      </c>
      <c r="J41" s="29">
        <f t="shared" si="1"/>
        <v>2</v>
      </c>
    </row>
    <row r="42" spans="1:10" x14ac:dyDescent="0.25">
      <c r="A42" s="27" t="s">
        <v>111</v>
      </c>
      <c r="B42" s="23"/>
      <c r="C42" s="23">
        <v>0</v>
      </c>
      <c r="D42" s="23">
        <v>0</v>
      </c>
      <c r="E42" s="23">
        <v>2</v>
      </c>
      <c r="F42" s="23">
        <v>0</v>
      </c>
      <c r="G42" s="23">
        <v>0</v>
      </c>
      <c r="H42" s="24">
        <v>0</v>
      </c>
      <c r="I42" s="24">
        <v>0</v>
      </c>
      <c r="J42" s="29">
        <f t="shared" si="1"/>
        <v>2</v>
      </c>
    </row>
    <row r="43" spans="1:10" x14ac:dyDescent="0.25">
      <c r="A43" s="27" t="s">
        <v>92</v>
      </c>
      <c r="B43" s="23">
        <v>0</v>
      </c>
      <c r="C43" s="23">
        <v>0</v>
      </c>
      <c r="D43" s="23">
        <v>0</v>
      </c>
      <c r="E43" s="23"/>
      <c r="F43" s="23"/>
      <c r="G43" s="23"/>
      <c r="H43" s="24">
        <v>0</v>
      </c>
      <c r="I43" s="24">
        <v>0</v>
      </c>
      <c r="J43" s="29">
        <f t="shared" si="1"/>
        <v>0</v>
      </c>
    </row>
    <row r="44" spans="1:10" x14ac:dyDescent="0.25">
      <c r="A44" s="35" t="s">
        <v>90</v>
      </c>
      <c r="B44" s="49">
        <f t="shared" ref="B44:I44" si="2">SUM(B33:B43)</f>
        <v>3</v>
      </c>
      <c r="C44" s="49">
        <f t="shared" si="2"/>
        <v>434</v>
      </c>
      <c r="D44" s="49">
        <f t="shared" si="2"/>
        <v>257</v>
      </c>
      <c r="E44" s="49">
        <f t="shared" si="2"/>
        <v>1472</v>
      </c>
      <c r="F44" s="49">
        <f t="shared" si="2"/>
        <v>1262</v>
      </c>
      <c r="G44" s="49">
        <f t="shared" si="2"/>
        <v>2020</v>
      </c>
      <c r="H44" s="49">
        <f t="shared" si="2"/>
        <v>0</v>
      </c>
      <c r="I44" s="49">
        <f t="shared" si="2"/>
        <v>0</v>
      </c>
      <c r="J44" s="34"/>
    </row>
    <row r="49" spans="1:10" x14ac:dyDescent="0.25">
      <c r="A49" s="22" t="s">
        <v>105</v>
      </c>
      <c r="B49" s="22"/>
      <c r="C49" s="22"/>
      <c r="D49" s="22"/>
      <c r="E49" s="22"/>
      <c r="F49" s="22"/>
      <c r="G49" s="22"/>
      <c r="H49" s="22"/>
      <c r="I49" s="22"/>
      <c r="J49" s="22"/>
    </row>
    <row r="50" spans="1:10" x14ac:dyDescent="0.25">
      <c r="A50" s="31" t="s">
        <v>82</v>
      </c>
      <c r="B50" s="48" t="s">
        <v>108</v>
      </c>
      <c r="C50" s="48" t="s">
        <v>39</v>
      </c>
      <c r="D50" s="48" t="s">
        <v>29</v>
      </c>
      <c r="E50" s="48" t="s">
        <v>38</v>
      </c>
      <c r="F50" s="48" t="s">
        <v>33</v>
      </c>
      <c r="G50" s="48" t="s">
        <v>14</v>
      </c>
      <c r="H50" s="48" t="s">
        <v>110</v>
      </c>
      <c r="I50" s="48" t="s">
        <v>109</v>
      </c>
      <c r="J50" s="33" t="s">
        <v>32</v>
      </c>
    </row>
    <row r="51" spans="1:10" x14ac:dyDescent="0.25">
      <c r="A51" s="27" t="s">
        <v>83</v>
      </c>
      <c r="B51" s="25">
        <v>3</v>
      </c>
      <c r="C51" s="25">
        <v>57</v>
      </c>
      <c r="D51" s="25">
        <v>47</v>
      </c>
      <c r="E51" s="25">
        <v>274</v>
      </c>
      <c r="F51" s="25">
        <v>289</v>
      </c>
      <c r="G51" s="25">
        <v>265</v>
      </c>
      <c r="H51" s="25">
        <v>0</v>
      </c>
      <c r="I51" s="25">
        <v>0</v>
      </c>
      <c r="J51" s="50">
        <f t="shared" ref="J51:J56" si="3">SUM(C51:I51)</f>
        <v>932</v>
      </c>
    </row>
    <row r="52" spans="1:10" x14ac:dyDescent="0.25">
      <c r="A52" s="27" t="s">
        <v>85</v>
      </c>
      <c r="B52" s="25">
        <v>0</v>
      </c>
      <c r="C52" s="25">
        <v>7</v>
      </c>
      <c r="D52" s="25">
        <v>37</v>
      </c>
      <c r="E52" s="25">
        <v>166</v>
      </c>
      <c r="F52" s="25">
        <v>125</v>
      </c>
      <c r="G52" s="25">
        <v>194</v>
      </c>
      <c r="H52" s="25">
        <v>0</v>
      </c>
      <c r="I52" s="25">
        <v>0</v>
      </c>
      <c r="J52" s="50">
        <f t="shared" si="3"/>
        <v>529</v>
      </c>
    </row>
    <row r="53" spans="1:10" x14ac:dyDescent="0.25">
      <c r="A53" s="27" t="s">
        <v>84</v>
      </c>
      <c r="B53" s="25">
        <v>0</v>
      </c>
      <c r="C53" s="25">
        <v>6</v>
      </c>
      <c r="D53" s="25">
        <v>24</v>
      </c>
      <c r="E53" s="25">
        <v>83</v>
      </c>
      <c r="F53" s="25">
        <v>48</v>
      </c>
      <c r="G53" s="25">
        <v>140</v>
      </c>
      <c r="H53" s="25">
        <v>0</v>
      </c>
      <c r="I53" s="25">
        <v>0</v>
      </c>
      <c r="J53" s="50">
        <f t="shared" si="3"/>
        <v>301</v>
      </c>
    </row>
    <row r="54" spans="1:10" x14ac:dyDescent="0.25">
      <c r="A54" s="27" t="s">
        <v>86</v>
      </c>
      <c r="B54" s="25">
        <v>0</v>
      </c>
      <c r="C54" s="25">
        <v>2</v>
      </c>
      <c r="D54" s="25">
        <v>20</v>
      </c>
      <c r="E54" s="25">
        <v>81</v>
      </c>
      <c r="F54" s="25">
        <v>60</v>
      </c>
      <c r="G54" s="25">
        <v>54</v>
      </c>
      <c r="H54" s="25">
        <v>0</v>
      </c>
      <c r="I54" s="25">
        <v>0</v>
      </c>
      <c r="J54" s="50">
        <f t="shared" si="3"/>
        <v>217</v>
      </c>
    </row>
    <row r="55" spans="1:10" x14ac:dyDescent="0.25">
      <c r="A55" s="27" t="s">
        <v>87</v>
      </c>
      <c r="B55" s="25">
        <v>0</v>
      </c>
      <c r="C55" s="25">
        <v>1</v>
      </c>
      <c r="D55" s="25">
        <v>7</v>
      </c>
      <c r="E55" s="25">
        <v>95</v>
      </c>
      <c r="F55" s="25">
        <v>40</v>
      </c>
      <c r="G55" s="25">
        <v>25</v>
      </c>
      <c r="H55" s="25">
        <v>0</v>
      </c>
      <c r="I55" s="25">
        <v>0</v>
      </c>
      <c r="J55" s="50">
        <f t="shared" si="3"/>
        <v>168</v>
      </c>
    </row>
    <row r="56" spans="1:10" x14ac:dyDescent="0.25">
      <c r="A56" s="35" t="s">
        <v>88</v>
      </c>
      <c r="B56" s="36">
        <v>0</v>
      </c>
      <c r="C56" s="36">
        <v>0</v>
      </c>
      <c r="D56" s="36">
        <v>11</v>
      </c>
      <c r="E56" s="36">
        <v>90</v>
      </c>
      <c r="F56" s="36">
        <v>13</v>
      </c>
      <c r="G56" s="36">
        <v>2</v>
      </c>
      <c r="H56" s="36">
        <v>0</v>
      </c>
      <c r="I56" s="36">
        <v>0</v>
      </c>
      <c r="J56" s="51">
        <f t="shared" si="3"/>
        <v>116</v>
      </c>
    </row>
    <row r="57" spans="1:10" x14ac:dyDescent="0.25">
      <c r="A57" s="35" t="s">
        <v>90</v>
      </c>
      <c r="B57" s="36">
        <f>SUM(B51:B56)</f>
        <v>3</v>
      </c>
      <c r="C57" s="36">
        <f t="shared" ref="C57:J57" si="4">SUM(C51:C56)</f>
        <v>73</v>
      </c>
      <c r="D57" s="36">
        <f t="shared" si="4"/>
        <v>146</v>
      </c>
      <c r="E57" s="36">
        <f t="shared" si="4"/>
        <v>789</v>
      </c>
      <c r="F57" s="36">
        <f t="shared" si="4"/>
        <v>575</v>
      </c>
      <c r="G57" s="36">
        <f t="shared" si="4"/>
        <v>680</v>
      </c>
      <c r="H57" s="36">
        <f t="shared" si="4"/>
        <v>0</v>
      </c>
      <c r="I57" s="36">
        <f t="shared" si="4"/>
        <v>0</v>
      </c>
      <c r="J57" s="36">
        <f t="shared" si="4"/>
        <v>2263</v>
      </c>
    </row>
    <row r="58" spans="1:10" x14ac:dyDescent="0.25">
      <c r="B58" s="7"/>
      <c r="C58" s="7"/>
      <c r="D58" s="7"/>
      <c r="E58" s="7"/>
      <c r="F58" s="7"/>
      <c r="G58" s="7"/>
      <c r="H58" s="7"/>
      <c r="I58" s="7"/>
      <c r="J58" s="7"/>
    </row>
    <row r="59" spans="1:10" x14ac:dyDescent="0.25">
      <c r="B59" s="7"/>
      <c r="C59" s="7"/>
      <c r="D59" s="7"/>
      <c r="E59" s="7"/>
      <c r="F59" s="7"/>
      <c r="G59" s="7"/>
      <c r="H59" s="7"/>
      <c r="I59" s="7"/>
      <c r="J59" s="7"/>
    </row>
    <row r="60" spans="1:10" x14ac:dyDescent="0.25">
      <c r="B60" s="7"/>
      <c r="C60" s="7"/>
      <c r="D60" s="7"/>
      <c r="E60" s="7"/>
      <c r="F60" s="7"/>
      <c r="G60" s="7"/>
      <c r="H60" s="7"/>
      <c r="I60" s="7"/>
      <c r="J60" s="7"/>
    </row>
    <row r="61" spans="1:10" x14ac:dyDescent="0.25">
      <c r="B61" s="7"/>
      <c r="C61" s="7"/>
      <c r="D61" s="7"/>
      <c r="E61" s="7"/>
      <c r="F61" s="7"/>
      <c r="G61" s="7"/>
      <c r="H61" s="7"/>
      <c r="I61" s="7"/>
      <c r="J61" s="7"/>
    </row>
    <row r="62" spans="1:10" x14ac:dyDescent="0.25">
      <c r="B62" s="7"/>
      <c r="C62" s="7"/>
      <c r="D62" s="7"/>
      <c r="E62" s="7"/>
      <c r="F62" s="7"/>
      <c r="G62" s="7"/>
      <c r="H62" s="7"/>
      <c r="I62" s="7"/>
      <c r="J62" s="7"/>
    </row>
    <row r="63" spans="1:10" x14ac:dyDescent="0.25">
      <c r="B63" s="7"/>
      <c r="C63" s="7"/>
      <c r="D63" s="7"/>
      <c r="E63" s="7"/>
      <c r="F63" s="7"/>
      <c r="G63" s="7"/>
      <c r="H63" s="7"/>
      <c r="I63" s="7"/>
      <c r="J63" s="7"/>
    </row>
  </sheetData>
  <pageMargins left="0.7" right="0.7" top="0.75" bottom="0.75" header="0.3" footer="0.3"/>
  <drawing r:id="rId1"/>
  <tableParts count="3">
    <tablePart r:id="rId2"/>
    <tablePart r:id="rId3"/>
    <tablePart r:id="rId4"/>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2397C4-35BD-48C6-8676-4011E60CFA50}">
  <sheetPr>
    <tabColor theme="4" tint="0.59999389629810485"/>
  </sheetPr>
  <dimension ref="A1:V60"/>
  <sheetViews>
    <sheetView topLeftCell="A4" workbookViewId="0">
      <selection activeCell="A57" sqref="A57"/>
    </sheetView>
  </sheetViews>
  <sheetFormatPr defaultRowHeight="15" x14ac:dyDescent="0.25"/>
  <cols>
    <col min="1" max="1" width="22.85546875" customWidth="1"/>
    <col min="6" max="6" width="9.140625" customWidth="1"/>
    <col min="18" max="18" width="9" style="9"/>
    <col min="19" max="19" width="20.5703125" customWidth="1"/>
    <col min="20" max="20" width="18.85546875" customWidth="1"/>
    <col min="21" max="21" width="18.85546875" bestFit="1" customWidth="1"/>
    <col min="22" max="22" width="19.140625" customWidth="1"/>
  </cols>
  <sheetData>
    <row r="1" spans="1:22" ht="18.75" x14ac:dyDescent="0.3">
      <c r="A1" s="20" t="s">
        <v>101</v>
      </c>
    </row>
    <row r="2" spans="1:22" x14ac:dyDescent="0.25">
      <c r="A2" t="s">
        <v>106</v>
      </c>
    </row>
    <row r="4" spans="1:22" x14ac:dyDescent="0.25">
      <c r="A4" s="31" t="s">
        <v>15</v>
      </c>
      <c r="B4" s="32" t="s">
        <v>56</v>
      </c>
      <c r="C4" s="32" t="s">
        <v>29</v>
      </c>
      <c r="D4" s="32" t="s">
        <v>38</v>
      </c>
      <c r="E4" s="32" t="s">
        <v>33</v>
      </c>
      <c r="F4" s="32" t="s">
        <v>14</v>
      </c>
      <c r="G4" s="33" t="s">
        <v>32</v>
      </c>
      <c r="R4" s="10" t="s">
        <v>89</v>
      </c>
      <c r="S4" s="11">
        <v>45078</v>
      </c>
      <c r="T4" s="11">
        <v>45008</v>
      </c>
      <c r="U4" s="11">
        <v>45195</v>
      </c>
      <c r="V4" s="11">
        <v>45313</v>
      </c>
    </row>
    <row r="5" spans="1:22" x14ac:dyDescent="0.25">
      <c r="A5" s="27" t="s">
        <v>57</v>
      </c>
      <c r="B5" s="25">
        <v>44</v>
      </c>
      <c r="C5" s="25">
        <v>24</v>
      </c>
      <c r="D5" s="25">
        <v>398</v>
      </c>
      <c r="E5" s="25">
        <v>81</v>
      </c>
      <c r="F5" s="25">
        <v>185</v>
      </c>
      <c r="G5" s="29">
        <f t="shared" ref="G5:G25" si="0">SUM(B5:F5)</f>
        <v>732</v>
      </c>
      <c r="R5" s="9">
        <v>1</v>
      </c>
      <c r="S5" t="s">
        <v>57</v>
      </c>
      <c r="T5" t="s">
        <v>57</v>
      </c>
      <c r="U5" t="s">
        <v>57</v>
      </c>
      <c r="V5" t="s">
        <v>57</v>
      </c>
    </row>
    <row r="6" spans="1:22" x14ac:dyDescent="0.25">
      <c r="A6" s="27" t="s">
        <v>58</v>
      </c>
      <c r="B6" s="25">
        <v>1</v>
      </c>
      <c r="C6" s="25">
        <v>2</v>
      </c>
      <c r="D6" s="25">
        <v>25</v>
      </c>
      <c r="E6" s="25">
        <v>131</v>
      </c>
      <c r="F6" s="25">
        <v>158</v>
      </c>
      <c r="G6" s="29">
        <f t="shared" si="0"/>
        <v>317</v>
      </c>
      <c r="R6" s="9">
        <v>2</v>
      </c>
      <c r="S6" t="s">
        <v>58</v>
      </c>
      <c r="T6" t="s">
        <v>58</v>
      </c>
      <c r="U6" t="s">
        <v>58</v>
      </c>
      <c r="V6" t="s">
        <v>58</v>
      </c>
    </row>
    <row r="7" spans="1:22" x14ac:dyDescent="0.25">
      <c r="A7" s="27" t="s">
        <v>59</v>
      </c>
      <c r="B7" s="25">
        <v>5</v>
      </c>
      <c r="C7" s="25">
        <v>7</v>
      </c>
      <c r="D7" s="25">
        <v>35</v>
      </c>
      <c r="E7" s="25">
        <v>65</v>
      </c>
      <c r="F7" s="25">
        <v>112</v>
      </c>
      <c r="G7" s="29">
        <f t="shared" si="0"/>
        <v>224</v>
      </c>
      <c r="R7" s="9">
        <v>3</v>
      </c>
      <c r="S7" t="s">
        <v>59</v>
      </c>
      <c r="T7" t="s">
        <v>59</v>
      </c>
      <c r="U7" t="s">
        <v>59</v>
      </c>
      <c r="V7" t="s">
        <v>59</v>
      </c>
    </row>
    <row r="8" spans="1:22" x14ac:dyDescent="0.25">
      <c r="A8" s="27" t="s">
        <v>60</v>
      </c>
      <c r="B8" s="25">
        <v>1</v>
      </c>
      <c r="C8" s="25">
        <v>5</v>
      </c>
      <c r="D8" s="25">
        <v>48</v>
      </c>
      <c r="E8" s="25">
        <v>65</v>
      </c>
      <c r="F8" s="25">
        <v>104</v>
      </c>
      <c r="G8" s="29">
        <f t="shared" si="0"/>
        <v>223</v>
      </c>
      <c r="R8" s="9">
        <v>4</v>
      </c>
      <c r="S8" t="s">
        <v>60</v>
      </c>
      <c r="T8" t="s">
        <v>60</v>
      </c>
      <c r="U8" t="s">
        <v>60</v>
      </c>
      <c r="V8" t="s">
        <v>60</v>
      </c>
    </row>
    <row r="9" spans="1:22" x14ac:dyDescent="0.25">
      <c r="A9" s="27" t="s">
        <v>61</v>
      </c>
      <c r="B9" s="25"/>
      <c r="C9" s="25">
        <v>1</v>
      </c>
      <c r="D9" s="25">
        <v>56</v>
      </c>
      <c r="E9" s="25">
        <v>14</v>
      </c>
      <c r="F9" s="25">
        <v>27</v>
      </c>
      <c r="G9" s="29">
        <f t="shared" si="0"/>
        <v>98</v>
      </c>
      <c r="R9" s="9">
        <v>5</v>
      </c>
      <c r="S9" t="s">
        <v>61</v>
      </c>
      <c r="T9" t="s">
        <v>61</v>
      </c>
      <c r="U9" t="s">
        <v>61</v>
      </c>
      <c r="V9" t="s">
        <v>61</v>
      </c>
    </row>
    <row r="10" spans="1:22" x14ac:dyDescent="0.25">
      <c r="A10" s="27" t="s">
        <v>62</v>
      </c>
      <c r="B10" s="25"/>
      <c r="C10" s="25">
        <v>13</v>
      </c>
      <c r="D10" s="25">
        <v>28</v>
      </c>
      <c r="E10" s="25">
        <v>30</v>
      </c>
      <c r="F10" s="25">
        <v>15</v>
      </c>
      <c r="G10" s="29">
        <f t="shared" si="0"/>
        <v>86</v>
      </c>
      <c r="R10" s="9">
        <v>6</v>
      </c>
      <c r="S10" s="12" t="s">
        <v>63</v>
      </c>
      <c r="T10" s="12" t="s">
        <v>62</v>
      </c>
      <c r="U10" t="s">
        <v>62</v>
      </c>
      <c r="V10" t="s">
        <v>62</v>
      </c>
    </row>
    <row r="11" spans="1:22" x14ac:dyDescent="0.25">
      <c r="A11" s="27" t="s">
        <v>69</v>
      </c>
      <c r="B11" s="25"/>
      <c r="C11" s="25">
        <v>20</v>
      </c>
      <c r="D11" s="25">
        <v>43</v>
      </c>
      <c r="E11" s="25">
        <v>20</v>
      </c>
      <c r="F11" s="25">
        <v>0</v>
      </c>
      <c r="G11" s="29">
        <f t="shared" si="0"/>
        <v>83</v>
      </c>
      <c r="R11" s="9">
        <v>7</v>
      </c>
      <c r="S11" s="12" t="s">
        <v>62</v>
      </c>
      <c r="T11" s="12" t="s">
        <v>63</v>
      </c>
      <c r="U11" s="21" t="s">
        <v>63</v>
      </c>
      <c r="V11" s="12" t="s">
        <v>69</v>
      </c>
    </row>
    <row r="12" spans="1:22" x14ac:dyDescent="0.25">
      <c r="A12" s="27" t="s">
        <v>63</v>
      </c>
      <c r="B12" s="25"/>
      <c r="C12" s="25">
        <v>14</v>
      </c>
      <c r="D12" s="25">
        <v>23</v>
      </c>
      <c r="E12" s="25">
        <v>30</v>
      </c>
      <c r="F12" s="25">
        <v>13</v>
      </c>
      <c r="G12" s="29">
        <f t="shared" si="0"/>
        <v>80</v>
      </c>
      <c r="R12" s="9">
        <v>8</v>
      </c>
      <c r="S12" t="s">
        <v>64</v>
      </c>
      <c r="T12" t="s">
        <v>64</v>
      </c>
      <c r="U12" s="21" t="s">
        <v>69</v>
      </c>
      <c r="V12" s="12" t="s">
        <v>63</v>
      </c>
    </row>
    <row r="13" spans="1:22" x14ac:dyDescent="0.25">
      <c r="A13" s="27" t="s">
        <v>64</v>
      </c>
      <c r="B13" s="25"/>
      <c r="C13" s="25">
        <v>7</v>
      </c>
      <c r="D13" s="25">
        <v>12</v>
      </c>
      <c r="E13" s="25">
        <v>33</v>
      </c>
      <c r="F13" s="25">
        <v>0</v>
      </c>
      <c r="G13" s="29">
        <f t="shared" si="0"/>
        <v>52</v>
      </c>
      <c r="R13" s="9">
        <v>9</v>
      </c>
      <c r="S13" t="s">
        <v>65</v>
      </c>
      <c r="T13" t="s">
        <v>65</v>
      </c>
      <c r="U13" t="s">
        <v>64</v>
      </c>
      <c r="V13" t="s">
        <v>64</v>
      </c>
    </row>
    <row r="14" spans="1:22" x14ac:dyDescent="0.25">
      <c r="A14" s="28" t="s">
        <v>67</v>
      </c>
      <c r="B14" s="26"/>
      <c r="C14" s="26">
        <v>2</v>
      </c>
      <c r="D14" s="26">
        <v>2</v>
      </c>
      <c r="E14" s="26">
        <v>8</v>
      </c>
      <c r="F14" s="26">
        <v>27</v>
      </c>
      <c r="G14" s="30">
        <f t="shared" si="0"/>
        <v>39</v>
      </c>
      <c r="R14" s="9">
        <v>10</v>
      </c>
      <c r="S14" t="s">
        <v>66</v>
      </c>
      <c r="T14" t="s">
        <v>66</v>
      </c>
      <c r="U14" t="s">
        <v>65</v>
      </c>
      <c r="V14" s="12" t="s">
        <v>67</v>
      </c>
    </row>
    <row r="15" spans="1:22" x14ac:dyDescent="0.25">
      <c r="A15" s="27" t="s">
        <v>65</v>
      </c>
      <c r="B15" s="25"/>
      <c r="C15" s="25">
        <v>2</v>
      </c>
      <c r="D15" s="25">
        <v>20</v>
      </c>
      <c r="E15" s="25">
        <v>2</v>
      </c>
      <c r="F15" s="25">
        <v>13</v>
      </c>
      <c r="G15" s="29">
        <f t="shared" si="0"/>
        <v>37</v>
      </c>
      <c r="R15" s="9">
        <v>11</v>
      </c>
      <c r="S15" s="12" t="s">
        <v>68</v>
      </c>
      <c r="T15" s="12" t="s">
        <v>67</v>
      </c>
      <c r="U15" s="4" t="s">
        <v>67</v>
      </c>
      <c r="V15" s="12" t="s">
        <v>65</v>
      </c>
    </row>
    <row r="16" spans="1:22" x14ac:dyDescent="0.25">
      <c r="A16" s="27" t="s">
        <v>66</v>
      </c>
      <c r="B16" s="25"/>
      <c r="C16" s="25">
        <v>0</v>
      </c>
      <c r="D16" s="25">
        <v>2</v>
      </c>
      <c r="E16" s="25">
        <v>7</v>
      </c>
      <c r="F16" s="25">
        <v>23</v>
      </c>
      <c r="G16" s="29">
        <f t="shared" si="0"/>
        <v>32</v>
      </c>
      <c r="R16" s="9">
        <v>12</v>
      </c>
      <c r="S16" s="12" t="s">
        <v>70</v>
      </c>
      <c r="T16" s="12" t="s">
        <v>68</v>
      </c>
      <c r="U16" s="21" t="s">
        <v>66</v>
      </c>
      <c r="V16" t="s">
        <v>66</v>
      </c>
    </row>
    <row r="17" spans="1:22" x14ac:dyDescent="0.25">
      <c r="A17" s="27" t="s">
        <v>73</v>
      </c>
      <c r="B17" s="25"/>
      <c r="C17" s="25">
        <v>1</v>
      </c>
      <c r="D17" s="25">
        <v>10</v>
      </c>
      <c r="E17" s="25">
        <v>11</v>
      </c>
      <c r="F17" s="25">
        <v>5</v>
      </c>
      <c r="G17" s="29">
        <f t="shared" si="0"/>
        <v>27</v>
      </c>
      <c r="R17" s="9">
        <v>13</v>
      </c>
      <c r="S17" s="12" t="s">
        <v>71</v>
      </c>
      <c r="T17" s="12" t="s">
        <v>69</v>
      </c>
      <c r="U17" s="21" t="s">
        <v>75</v>
      </c>
      <c r="V17" s="12" t="s">
        <v>73</v>
      </c>
    </row>
    <row r="18" spans="1:22" x14ac:dyDescent="0.25">
      <c r="A18" s="27" t="s">
        <v>68</v>
      </c>
      <c r="B18" s="25"/>
      <c r="C18" s="25">
        <v>4</v>
      </c>
      <c r="D18" s="25">
        <v>0</v>
      </c>
      <c r="E18" s="25">
        <v>13</v>
      </c>
      <c r="F18" s="25">
        <v>9</v>
      </c>
      <c r="G18" s="29">
        <f t="shared" si="0"/>
        <v>26</v>
      </c>
      <c r="R18" s="9">
        <v>19</v>
      </c>
      <c r="S18" s="12" t="s">
        <v>69</v>
      </c>
      <c r="T18" s="12" t="s">
        <v>70</v>
      </c>
      <c r="U18" s="21" t="s">
        <v>68</v>
      </c>
      <c r="V18" t="s">
        <v>68</v>
      </c>
    </row>
    <row r="19" spans="1:22" x14ac:dyDescent="0.25">
      <c r="A19" s="27" t="s">
        <v>70</v>
      </c>
      <c r="B19" s="25"/>
      <c r="C19" s="25">
        <v>3</v>
      </c>
      <c r="D19" s="25">
        <v>2</v>
      </c>
      <c r="E19" s="25">
        <v>12</v>
      </c>
      <c r="F19" s="25">
        <v>9</v>
      </c>
      <c r="G19" s="29">
        <f t="shared" si="0"/>
        <v>26</v>
      </c>
      <c r="R19" s="9">
        <v>14</v>
      </c>
      <c r="S19" s="12" t="s">
        <v>72</v>
      </c>
      <c r="T19" s="12" t="s">
        <v>71</v>
      </c>
      <c r="U19" s="21" t="s">
        <v>73</v>
      </c>
      <c r="V19" s="21" t="s">
        <v>70</v>
      </c>
    </row>
    <row r="20" spans="1:22" x14ac:dyDescent="0.25">
      <c r="A20" s="27" t="s">
        <v>75</v>
      </c>
      <c r="B20" s="25"/>
      <c r="C20" s="25">
        <v>0</v>
      </c>
      <c r="D20" s="25">
        <v>2</v>
      </c>
      <c r="E20" s="25">
        <v>18</v>
      </c>
      <c r="F20" s="25">
        <v>6</v>
      </c>
      <c r="G20" s="29">
        <f t="shared" si="0"/>
        <v>26</v>
      </c>
      <c r="R20" s="9">
        <v>15</v>
      </c>
      <c r="S20" s="12" t="s">
        <v>73</v>
      </c>
      <c r="T20" s="12" t="s">
        <v>72</v>
      </c>
      <c r="U20" s="21" t="s">
        <v>70</v>
      </c>
      <c r="V20" s="21" t="s">
        <v>75</v>
      </c>
    </row>
    <row r="21" spans="1:22" x14ac:dyDescent="0.25">
      <c r="A21" s="27" t="s">
        <v>71</v>
      </c>
      <c r="B21" s="25"/>
      <c r="C21" s="25">
        <v>1</v>
      </c>
      <c r="D21" s="25">
        <v>2</v>
      </c>
      <c r="E21" s="25">
        <v>15</v>
      </c>
      <c r="F21" s="25">
        <v>2</v>
      </c>
      <c r="G21" s="29">
        <f t="shared" si="0"/>
        <v>20</v>
      </c>
      <c r="R21" s="9">
        <v>16</v>
      </c>
      <c r="S21" s="12" t="s">
        <v>74</v>
      </c>
      <c r="T21" s="12" t="s">
        <v>73</v>
      </c>
      <c r="U21" s="21" t="s">
        <v>71</v>
      </c>
      <c r="V21" t="s">
        <v>71</v>
      </c>
    </row>
    <row r="22" spans="1:22" x14ac:dyDescent="0.25">
      <c r="A22" s="27" t="s">
        <v>72</v>
      </c>
      <c r="B22" s="25"/>
      <c r="C22" s="25">
        <v>1</v>
      </c>
      <c r="D22" s="25">
        <v>0</v>
      </c>
      <c r="E22" s="25">
        <v>9</v>
      </c>
      <c r="F22" s="25">
        <v>8</v>
      </c>
      <c r="G22" s="29">
        <f t="shared" si="0"/>
        <v>18</v>
      </c>
      <c r="R22" s="9">
        <v>17</v>
      </c>
      <c r="S22" s="12" t="s">
        <v>75</v>
      </c>
      <c r="T22" s="12" t="s">
        <v>74</v>
      </c>
      <c r="U22" s="21" t="s">
        <v>72</v>
      </c>
      <c r="V22" t="s">
        <v>72</v>
      </c>
    </row>
    <row r="23" spans="1:22" x14ac:dyDescent="0.25">
      <c r="A23" s="27" t="s">
        <v>74</v>
      </c>
      <c r="B23" s="25"/>
      <c r="C23" s="25">
        <v>0</v>
      </c>
      <c r="D23" s="25">
        <v>11</v>
      </c>
      <c r="E23" s="25">
        <v>4</v>
      </c>
      <c r="F23" s="25">
        <v>0</v>
      </c>
      <c r="G23" s="29">
        <f t="shared" si="0"/>
        <v>15</v>
      </c>
      <c r="R23" s="9">
        <v>18</v>
      </c>
      <c r="S23" s="12" t="s">
        <v>76</v>
      </c>
      <c r="T23" s="12" t="s">
        <v>75</v>
      </c>
      <c r="U23" s="21" t="s">
        <v>74</v>
      </c>
      <c r="V23" t="s">
        <v>74</v>
      </c>
    </row>
    <row r="24" spans="1:22" x14ac:dyDescent="0.25">
      <c r="A24" s="27" t="s">
        <v>76</v>
      </c>
      <c r="B24" s="25"/>
      <c r="C24" s="25">
        <v>0</v>
      </c>
      <c r="D24" s="25">
        <v>8</v>
      </c>
      <c r="E24" s="25">
        <v>0</v>
      </c>
      <c r="F24" s="25">
        <v>1</v>
      </c>
      <c r="G24" s="29">
        <f t="shared" si="0"/>
        <v>9</v>
      </c>
      <c r="R24" s="9">
        <v>19</v>
      </c>
      <c r="S24" s="12" t="s">
        <v>77</v>
      </c>
      <c r="T24" s="12" t="s">
        <v>76</v>
      </c>
      <c r="U24" t="s">
        <v>76</v>
      </c>
      <c r="V24" t="s">
        <v>76</v>
      </c>
    </row>
    <row r="25" spans="1:22" x14ac:dyDescent="0.25">
      <c r="A25" s="35" t="s">
        <v>77</v>
      </c>
      <c r="B25" s="36"/>
      <c r="C25" s="36">
        <v>0</v>
      </c>
      <c r="D25" s="36">
        <v>1</v>
      </c>
      <c r="E25" s="36">
        <v>3</v>
      </c>
      <c r="F25" s="36">
        <v>0</v>
      </c>
      <c r="G25" s="34">
        <f t="shared" si="0"/>
        <v>4</v>
      </c>
      <c r="R25" s="9">
        <v>20</v>
      </c>
      <c r="S25" s="12" t="s">
        <v>67</v>
      </c>
      <c r="T25" s="12" t="s">
        <v>77</v>
      </c>
      <c r="U25" t="s">
        <v>77</v>
      </c>
      <c r="V25" t="s">
        <v>77</v>
      </c>
    </row>
    <row r="26" spans="1:22" x14ac:dyDescent="0.25">
      <c r="A26" s="4"/>
      <c r="B26" s="8"/>
      <c r="C26" s="8"/>
      <c r="D26" s="8"/>
      <c r="E26" s="8"/>
      <c r="F26" s="8"/>
      <c r="G26" s="4"/>
      <c r="S26" s="13"/>
      <c r="T26" s="12"/>
      <c r="U26" s="4"/>
    </row>
    <row r="27" spans="1:22" x14ac:dyDescent="0.25">
      <c r="A27" s="4"/>
      <c r="B27" s="8"/>
      <c r="C27" s="8"/>
      <c r="D27" s="8"/>
      <c r="E27" s="8"/>
      <c r="F27" s="8"/>
      <c r="G27" s="4"/>
      <c r="S27" s="13"/>
      <c r="T27" s="12"/>
    </row>
    <row r="28" spans="1:22" x14ac:dyDescent="0.25">
      <c r="A28" s="4"/>
      <c r="B28" s="8"/>
      <c r="C28" s="8"/>
      <c r="D28" s="8"/>
      <c r="E28" s="8"/>
      <c r="F28" s="8"/>
      <c r="G28" s="4"/>
      <c r="S28" s="13"/>
      <c r="T28" s="12"/>
    </row>
    <row r="29" spans="1:22" x14ac:dyDescent="0.25">
      <c r="A29" s="4"/>
      <c r="B29" s="8"/>
      <c r="C29" s="8"/>
      <c r="D29" s="8"/>
      <c r="E29" s="8"/>
      <c r="F29" s="8"/>
      <c r="G29" s="4"/>
      <c r="S29" s="13"/>
      <c r="T29" s="12"/>
    </row>
    <row r="30" spans="1:22" x14ac:dyDescent="0.25">
      <c r="A30" s="22" t="s">
        <v>104</v>
      </c>
      <c r="B30" s="22"/>
      <c r="C30" s="22"/>
      <c r="D30" s="22"/>
      <c r="E30" s="22"/>
      <c r="F30" s="22"/>
      <c r="G30" s="22"/>
    </row>
    <row r="31" spans="1:22" x14ac:dyDescent="0.25">
      <c r="A31" s="22" t="s">
        <v>15</v>
      </c>
      <c r="B31" s="22" t="s">
        <v>39</v>
      </c>
      <c r="C31" s="22" t="s">
        <v>29</v>
      </c>
      <c r="D31" s="22" t="s">
        <v>38</v>
      </c>
      <c r="E31" s="22" t="s">
        <v>33</v>
      </c>
      <c r="F31" s="22" t="s">
        <v>14</v>
      </c>
      <c r="G31" s="22" t="s">
        <v>32</v>
      </c>
    </row>
    <row r="32" spans="1:22" x14ac:dyDescent="0.25">
      <c r="A32" s="22" t="s">
        <v>78</v>
      </c>
      <c r="B32" s="24">
        <v>109</v>
      </c>
      <c r="C32" s="24">
        <v>198</v>
      </c>
      <c r="D32" s="24">
        <v>1110</v>
      </c>
      <c r="E32" s="24">
        <v>338</v>
      </c>
      <c r="F32" s="24">
        <v>1049</v>
      </c>
      <c r="G32" s="22">
        <f>SUM(B32:F32)</f>
        <v>2804</v>
      </c>
    </row>
    <row r="33" spans="1:7" x14ac:dyDescent="0.25">
      <c r="A33" s="22" t="s">
        <v>79</v>
      </c>
      <c r="B33" s="24">
        <v>19</v>
      </c>
      <c r="C33" s="24">
        <v>32</v>
      </c>
      <c r="D33" s="24">
        <v>24</v>
      </c>
      <c r="E33" s="23">
        <v>176</v>
      </c>
      <c r="F33" s="23">
        <v>147</v>
      </c>
      <c r="G33" s="22">
        <f>SUM(B33:F33)</f>
        <v>398</v>
      </c>
    </row>
    <row r="34" spans="1:7" x14ac:dyDescent="0.25">
      <c r="A34" s="22" t="s">
        <v>80</v>
      </c>
      <c r="B34" s="24"/>
      <c r="C34" s="24"/>
      <c r="D34" s="24">
        <v>3</v>
      </c>
      <c r="E34" s="23">
        <v>191</v>
      </c>
      <c r="F34" s="23">
        <v>92</v>
      </c>
      <c r="G34" s="22">
        <f>SUM(B34:F34)</f>
        <v>286</v>
      </c>
    </row>
    <row r="35" spans="1:7" x14ac:dyDescent="0.25">
      <c r="A35" s="22" t="s">
        <v>81</v>
      </c>
      <c r="B35" s="24">
        <v>37</v>
      </c>
      <c r="C35" s="24">
        <v>3</v>
      </c>
      <c r="D35" s="24">
        <v>13</v>
      </c>
      <c r="E35" s="23">
        <v>61</v>
      </c>
      <c r="F35" s="23">
        <v>26</v>
      </c>
      <c r="G35" s="22">
        <f>SUM(B35:F35)</f>
        <v>140</v>
      </c>
    </row>
    <row r="36" spans="1:7" x14ac:dyDescent="0.25">
      <c r="A36" s="22" t="s">
        <v>98</v>
      </c>
      <c r="B36" s="23">
        <v>26</v>
      </c>
      <c r="C36" s="23">
        <v>62</v>
      </c>
      <c r="D36" s="23">
        <v>174</v>
      </c>
      <c r="E36" s="23">
        <v>227</v>
      </c>
      <c r="F36" s="23">
        <v>456</v>
      </c>
      <c r="G36" s="22">
        <f>SUM(B36:F36)</f>
        <v>945</v>
      </c>
    </row>
    <row r="37" spans="1:7" x14ac:dyDescent="0.25">
      <c r="A37" s="22" t="s">
        <v>97</v>
      </c>
      <c r="B37" s="23"/>
      <c r="C37" s="23">
        <v>11</v>
      </c>
      <c r="D37" s="23">
        <v>28</v>
      </c>
      <c r="E37" s="23">
        <v>67</v>
      </c>
      <c r="F37" s="23">
        <v>65</v>
      </c>
      <c r="G37" s="22"/>
    </row>
    <row r="38" spans="1:7" x14ac:dyDescent="0.25">
      <c r="A38" s="22" t="s">
        <v>92</v>
      </c>
      <c r="B38" s="23">
        <v>1</v>
      </c>
      <c r="C38" s="23">
        <v>0</v>
      </c>
      <c r="D38" s="23">
        <v>32</v>
      </c>
      <c r="E38" s="23">
        <v>10</v>
      </c>
      <c r="F38" s="23">
        <v>0</v>
      </c>
      <c r="G38" s="22">
        <f t="shared" ref="G38:G40" si="1">SUM(B38:F38)</f>
        <v>43</v>
      </c>
    </row>
    <row r="39" spans="1:7" x14ac:dyDescent="0.25">
      <c r="A39" s="22" t="s">
        <v>99</v>
      </c>
      <c r="B39" s="23"/>
      <c r="C39" s="23"/>
      <c r="D39" s="23">
        <v>2</v>
      </c>
      <c r="E39" s="23"/>
      <c r="F39" s="23"/>
      <c r="G39" s="22"/>
    </row>
    <row r="40" spans="1:7" x14ac:dyDescent="0.25">
      <c r="A40" s="22" t="s">
        <v>93</v>
      </c>
      <c r="B40" s="23"/>
      <c r="C40" s="23">
        <v>1</v>
      </c>
      <c r="D40" s="23">
        <v>5</v>
      </c>
      <c r="E40" s="23"/>
      <c r="F40" s="23"/>
      <c r="G40" s="22">
        <f t="shared" si="1"/>
        <v>6</v>
      </c>
    </row>
    <row r="41" spans="1:7" x14ac:dyDescent="0.25">
      <c r="A41" s="22" t="s">
        <v>90</v>
      </c>
      <c r="B41" s="22">
        <f>SUM(B32:B40)</f>
        <v>192</v>
      </c>
      <c r="C41" s="22">
        <f t="shared" ref="C41:F41" si="2">SUM(C32:C40)</f>
        <v>307</v>
      </c>
      <c r="D41" s="22">
        <f t="shared" si="2"/>
        <v>1391</v>
      </c>
      <c r="E41" s="22">
        <f t="shared" si="2"/>
        <v>1070</v>
      </c>
      <c r="F41" s="22">
        <f t="shared" si="2"/>
        <v>1835</v>
      </c>
      <c r="G41" s="22"/>
    </row>
    <row r="46" spans="1:7" x14ac:dyDescent="0.25">
      <c r="A46" s="22" t="s">
        <v>105</v>
      </c>
      <c r="B46" s="22"/>
      <c r="C46" s="22"/>
      <c r="D46" s="22"/>
      <c r="E46" s="22"/>
      <c r="F46" s="22"/>
      <c r="G46" s="22"/>
    </row>
    <row r="47" spans="1:7" x14ac:dyDescent="0.25">
      <c r="A47" s="22" t="s">
        <v>82</v>
      </c>
      <c r="B47" s="22" t="s">
        <v>39</v>
      </c>
      <c r="C47" s="22" t="s">
        <v>29</v>
      </c>
      <c r="D47" s="22" t="s">
        <v>38</v>
      </c>
      <c r="E47" s="22" t="s">
        <v>33</v>
      </c>
      <c r="F47" s="22" t="s">
        <v>14</v>
      </c>
      <c r="G47" s="22" t="s">
        <v>32</v>
      </c>
    </row>
    <row r="48" spans="1:7" x14ac:dyDescent="0.25">
      <c r="A48" s="22" t="s">
        <v>83</v>
      </c>
      <c r="B48" s="25">
        <v>52</v>
      </c>
      <c r="C48" s="25">
        <v>47</v>
      </c>
      <c r="D48" s="25">
        <v>242</v>
      </c>
      <c r="E48" s="25">
        <v>260</v>
      </c>
      <c r="F48" s="25">
        <v>252</v>
      </c>
      <c r="G48" s="23">
        <f>SUM(B48:F48)</f>
        <v>853</v>
      </c>
    </row>
    <row r="49" spans="1:7" x14ac:dyDescent="0.25">
      <c r="A49" s="22" t="s">
        <v>84</v>
      </c>
      <c r="B49" s="25">
        <v>0</v>
      </c>
      <c r="C49" s="25">
        <v>22</v>
      </c>
      <c r="D49" s="25">
        <v>79</v>
      </c>
      <c r="E49" s="25">
        <v>45</v>
      </c>
      <c r="F49" s="25">
        <v>139</v>
      </c>
      <c r="G49" s="23">
        <f t="shared" ref="G49:G53" si="3">SUM(B49:F49)</f>
        <v>285</v>
      </c>
    </row>
    <row r="50" spans="1:7" x14ac:dyDescent="0.25">
      <c r="A50" s="22" t="s">
        <v>85</v>
      </c>
      <c r="B50" s="25">
        <v>5</v>
      </c>
      <c r="C50" s="25">
        <v>36</v>
      </c>
      <c r="D50" s="25">
        <v>154</v>
      </c>
      <c r="E50" s="25">
        <v>113</v>
      </c>
      <c r="F50" s="25">
        <v>191</v>
      </c>
      <c r="G50" s="23">
        <f t="shared" si="3"/>
        <v>499</v>
      </c>
    </row>
    <row r="51" spans="1:7" x14ac:dyDescent="0.25">
      <c r="A51" s="22" t="s">
        <v>86</v>
      </c>
      <c r="B51" s="25">
        <v>2</v>
      </c>
      <c r="C51" s="25">
        <v>20</v>
      </c>
      <c r="D51" s="25">
        <v>78</v>
      </c>
      <c r="E51" s="25">
        <v>50</v>
      </c>
      <c r="F51" s="25">
        <v>54</v>
      </c>
      <c r="G51" s="23">
        <f t="shared" si="3"/>
        <v>204</v>
      </c>
    </row>
    <row r="52" spans="1:7" x14ac:dyDescent="0.25">
      <c r="A52" s="22" t="s">
        <v>87</v>
      </c>
      <c r="B52" s="25">
        <v>1</v>
      </c>
      <c r="C52" s="25">
        <v>7</v>
      </c>
      <c r="D52" s="25">
        <v>94</v>
      </c>
      <c r="E52" s="25">
        <v>36</v>
      </c>
      <c r="F52" s="25">
        <v>24</v>
      </c>
      <c r="G52" s="23">
        <f t="shared" si="3"/>
        <v>162</v>
      </c>
    </row>
    <row r="53" spans="1:7" x14ac:dyDescent="0.25">
      <c r="A53" s="22" t="s">
        <v>88</v>
      </c>
      <c r="B53" s="25">
        <v>0</v>
      </c>
      <c r="C53" s="25">
        <v>11</v>
      </c>
      <c r="D53" s="25">
        <v>89</v>
      </c>
      <c r="E53" s="25">
        <v>10</v>
      </c>
      <c r="F53" s="25">
        <v>1</v>
      </c>
      <c r="G53" s="23">
        <f t="shared" si="3"/>
        <v>111</v>
      </c>
    </row>
    <row r="54" spans="1:7" x14ac:dyDescent="0.25">
      <c r="B54" s="7"/>
      <c r="C54" s="7"/>
      <c r="D54" s="7"/>
      <c r="E54" s="7"/>
      <c r="F54" s="7"/>
      <c r="G54" s="7"/>
    </row>
    <row r="55" spans="1:7" x14ac:dyDescent="0.25">
      <c r="B55" s="7"/>
      <c r="C55" s="7"/>
      <c r="D55" s="7"/>
      <c r="E55" s="7"/>
      <c r="F55" s="7"/>
      <c r="G55" s="7"/>
    </row>
    <row r="56" spans="1:7" x14ac:dyDescent="0.25">
      <c r="B56" s="7"/>
      <c r="C56" s="7"/>
      <c r="D56" s="7"/>
      <c r="E56" s="7"/>
      <c r="F56" s="7"/>
      <c r="G56" s="7"/>
    </row>
    <row r="57" spans="1:7" x14ac:dyDescent="0.25">
      <c r="B57" s="7"/>
      <c r="C57" s="7"/>
      <c r="D57" s="7"/>
      <c r="E57" s="7"/>
      <c r="F57" s="7"/>
      <c r="G57" s="7"/>
    </row>
    <row r="58" spans="1:7" x14ac:dyDescent="0.25">
      <c r="B58" s="7"/>
      <c r="C58" s="7"/>
      <c r="D58" s="7"/>
      <c r="E58" s="7"/>
      <c r="F58" s="7"/>
      <c r="G58" s="7"/>
    </row>
    <row r="59" spans="1:7" x14ac:dyDescent="0.25">
      <c r="B59" s="7"/>
      <c r="C59" s="7"/>
      <c r="D59" s="7"/>
      <c r="E59" s="7"/>
      <c r="F59" s="7"/>
      <c r="G59" s="7"/>
    </row>
    <row r="60" spans="1:7" x14ac:dyDescent="0.25">
      <c r="B60" s="7"/>
      <c r="C60" s="7"/>
      <c r="D60" s="7"/>
      <c r="E60" s="7"/>
      <c r="F60" s="7"/>
      <c r="G60" s="7"/>
    </row>
  </sheetData>
  <pageMargins left="0.7" right="0.7" top="0.75" bottom="0.75" header="0.3" footer="0.3"/>
  <drawing r:id="rId1"/>
  <legacyDrawing r:id="rId2"/>
  <tableParts count="1">
    <tablePart r:id="rId3"/>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CBC9F0-DE90-45EB-AABA-FF572A27C670}">
  <sheetPr>
    <tabColor theme="4" tint="0.59999389629810485"/>
  </sheetPr>
  <dimension ref="A1:U60"/>
  <sheetViews>
    <sheetView workbookViewId="0">
      <selection activeCell="B57" sqref="B57"/>
    </sheetView>
  </sheetViews>
  <sheetFormatPr defaultRowHeight="15" x14ac:dyDescent="0.25"/>
  <cols>
    <col min="1" max="1" width="22.85546875" customWidth="1"/>
    <col min="18" max="18" width="9.140625" style="9"/>
    <col min="19" max="19" width="20.5703125" customWidth="1"/>
    <col min="20" max="20" width="18.85546875" customWidth="1"/>
    <col min="21" max="21" width="18.85546875" bestFit="1" customWidth="1"/>
  </cols>
  <sheetData>
    <row r="1" spans="1:21" ht="18.75" x14ac:dyDescent="0.3">
      <c r="A1" s="20" t="s">
        <v>101</v>
      </c>
    </row>
    <row r="2" spans="1:21" x14ac:dyDescent="0.25">
      <c r="A2" t="s">
        <v>102</v>
      </c>
    </row>
    <row r="4" spans="1:21" x14ac:dyDescent="0.25">
      <c r="A4" t="s">
        <v>15</v>
      </c>
      <c r="B4" s="7" t="s">
        <v>56</v>
      </c>
      <c r="C4" s="7" t="s">
        <v>29</v>
      </c>
      <c r="D4" s="7" t="s">
        <v>38</v>
      </c>
      <c r="E4" s="7" t="s">
        <v>33</v>
      </c>
      <c r="F4" s="7" t="s">
        <v>14</v>
      </c>
      <c r="G4" t="s">
        <v>32</v>
      </c>
      <c r="R4" s="10" t="s">
        <v>89</v>
      </c>
      <c r="S4" s="11">
        <v>45078</v>
      </c>
      <c r="T4" s="11">
        <v>45008</v>
      </c>
      <c r="U4" s="11">
        <v>45195</v>
      </c>
    </row>
    <row r="5" spans="1:21" x14ac:dyDescent="0.25">
      <c r="A5" t="s">
        <v>57</v>
      </c>
      <c r="B5" s="7">
        <v>28</v>
      </c>
      <c r="C5" s="7">
        <v>23</v>
      </c>
      <c r="D5" s="7">
        <v>384</v>
      </c>
      <c r="E5" s="7">
        <v>73</v>
      </c>
      <c r="F5" s="7">
        <v>185</v>
      </c>
      <c r="G5">
        <f t="shared" ref="G5:G25" si="0">SUM(B5:F5)</f>
        <v>693</v>
      </c>
      <c r="R5" s="9">
        <v>1</v>
      </c>
      <c r="S5" t="s">
        <v>57</v>
      </c>
      <c r="T5" t="s">
        <v>57</v>
      </c>
      <c r="U5" t="s">
        <v>57</v>
      </c>
    </row>
    <row r="6" spans="1:21" x14ac:dyDescent="0.25">
      <c r="A6" t="s">
        <v>58</v>
      </c>
      <c r="B6" s="7">
        <v>1</v>
      </c>
      <c r="C6" s="7">
        <v>2</v>
      </c>
      <c r="D6" s="7">
        <v>24</v>
      </c>
      <c r="E6" s="7">
        <v>128</v>
      </c>
      <c r="F6" s="7">
        <v>157</v>
      </c>
      <c r="G6">
        <f t="shared" si="0"/>
        <v>312</v>
      </c>
      <c r="R6" s="9">
        <v>2</v>
      </c>
      <c r="S6" t="s">
        <v>58</v>
      </c>
      <c r="T6" t="s">
        <v>58</v>
      </c>
      <c r="U6" t="s">
        <v>58</v>
      </c>
    </row>
    <row r="7" spans="1:21" x14ac:dyDescent="0.25">
      <c r="A7" t="s">
        <v>59</v>
      </c>
      <c r="B7" s="7">
        <v>5</v>
      </c>
      <c r="C7" s="7">
        <v>7</v>
      </c>
      <c r="D7" s="7">
        <v>35</v>
      </c>
      <c r="E7" s="7">
        <v>59</v>
      </c>
      <c r="F7" s="7">
        <v>111</v>
      </c>
      <c r="G7">
        <f t="shared" si="0"/>
        <v>217</v>
      </c>
      <c r="R7" s="9">
        <v>3</v>
      </c>
      <c r="S7" t="s">
        <v>59</v>
      </c>
      <c r="T7" t="s">
        <v>59</v>
      </c>
      <c r="U7" t="s">
        <v>59</v>
      </c>
    </row>
    <row r="8" spans="1:21" x14ac:dyDescent="0.25">
      <c r="A8" t="s">
        <v>60</v>
      </c>
      <c r="B8" s="7">
        <v>1</v>
      </c>
      <c r="C8" s="7">
        <v>5</v>
      </c>
      <c r="D8" s="7">
        <v>46</v>
      </c>
      <c r="E8" s="7">
        <v>60</v>
      </c>
      <c r="F8" s="7">
        <v>104</v>
      </c>
      <c r="G8">
        <f t="shared" si="0"/>
        <v>216</v>
      </c>
      <c r="R8" s="9">
        <v>4</v>
      </c>
      <c r="S8" t="s">
        <v>60</v>
      </c>
      <c r="T8" t="s">
        <v>60</v>
      </c>
      <c r="U8" t="s">
        <v>60</v>
      </c>
    </row>
    <row r="9" spans="1:21" x14ac:dyDescent="0.25">
      <c r="A9" t="s">
        <v>61</v>
      </c>
      <c r="B9" s="7"/>
      <c r="C9" s="7">
        <v>0</v>
      </c>
      <c r="D9" s="7">
        <v>53</v>
      </c>
      <c r="E9" s="7">
        <v>13</v>
      </c>
      <c r="F9" s="7">
        <v>27</v>
      </c>
      <c r="G9">
        <f t="shared" si="0"/>
        <v>93</v>
      </c>
      <c r="R9" s="9">
        <v>5</v>
      </c>
      <c r="S9" t="s">
        <v>61</v>
      </c>
      <c r="T9" t="s">
        <v>61</v>
      </c>
      <c r="U9" t="s">
        <v>61</v>
      </c>
    </row>
    <row r="10" spans="1:21" x14ac:dyDescent="0.25">
      <c r="A10" t="s">
        <v>63</v>
      </c>
      <c r="B10" s="7"/>
      <c r="C10" s="7">
        <v>10</v>
      </c>
      <c r="D10" s="7">
        <v>22</v>
      </c>
      <c r="E10" s="7">
        <v>30</v>
      </c>
      <c r="F10" s="7">
        <v>13</v>
      </c>
      <c r="G10">
        <f t="shared" si="0"/>
        <v>75</v>
      </c>
      <c r="R10" s="9">
        <v>6</v>
      </c>
      <c r="S10" s="12" t="s">
        <v>63</v>
      </c>
      <c r="T10" s="12" t="s">
        <v>62</v>
      </c>
      <c r="U10" t="s">
        <v>62</v>
      </c>
    </row>
    <row r="11" spans="1:21" x14ac:dyDescent="0.25">
      <c r="A11" t="s">
        <v>62</v>
      </c>
      <c r="B11" s="7"/>
      <c r="C11" s="7">
        <v>6</v>
      </c>
      <c r="D11" s="7">
        <v>28</v>
      </c>
      <c r="E11" s="7">
        <v>27</v>
      </c>
      <c r="F11" s="7">
        <v>15</v>
      </c>
      <c r="G11">
        <f t="shared" si="0"/>
        <v>76</v>
      </c>
      <c r="R11" s="9">
        <v>7</v>
      </c>
      <c r="S11" s="12" t="s">
        <v>62</v>
      </c>
      <c r="T11" s="12" t="s">
        <v>63</v>
      </c>
      <c r="U11" t="s">
        <v>63</v>
      </c>
    </row>
    <row r="12" spans="1:21" x14ac:dyDescent="0.25">
      <c r="A12" t="s">
        <v>64</v>
      </c>
      <c r="B12" s="7"/>
      <c r="C12" s="7">
        <v>4</v>
      </c>
      <c r="D12" s="7">
        <v>12</v>
      </c>
      <c r="E12" s="7">
        <v>32</v>
      </c>
      <c r="F12" s="7">
        <v>0</v>
      </c>
      <c r="G12">
        <f t="shared" si="0"/>
        <v>48</v>
      </c>
      <c r="R12" s="9">
        <v>8</v>
      </c>
      <c r="S12" t="s">
        <v>64</v>
      </c>
      <c r="T12" t="s">
        <v>64</v>
      </c>
      <c r="U12" s="21" t="s">
        <v>69</v>
      </c>
    </row>
    <row r="13" spans="1:21" x14ac:dyDescent="0.25">
      <c r="A13" t="s">
        <v>65</v>
      </c>
      <c r="B13" s="7"/>
      <c r="C13" s="7">
        <v>2</v>
      </c>
      <c r="D13" s="7">
        <v>20</v>
      </c>
      <c r="E13" s="7">
        <v>3</v>
      </c>
      <c r="F13" s="7">
        <v>13</v>
      </c>
      <c r="G13">
        <f t="shared" si="0"/>
        <v>38</v>
      </c>
      <c r="R13" s="9">
        <v>9</v>
      </c>
      <c r="S13" t="s">
        <v>65</v>
      </c>
      <c r="T13" t="s">
        <v>65</v>
      </c>
      <c r="U13" t="s">
        <v>64</v>
      </c>
    </row>
    <row r="14" spans="1:21" x14ac:dyDescent="0.25">
      <c r="A14" t="s">
        <v>66</v>
      </c>
      <c r="B14" s="7"/>
      <c r="C14" s="7">
        <v>0</v>
      </c>
      <c r="D14" s="7">
        <v>2</v>
      </c>
      <c r="E14" s="7">
        <v>5</v>
      </c>
      <c r="F14" s="7">
        <v>23</v>
      </c>
      <c r="G14">
        <f t="shared" si="0"/>
        <v>30</v>
      </c>
      <c r="R14" s="9">
        <v>10</v>
      </c>
      <c r="S14" t="s">
        <v>66</v>
      </c>
      <c r="T14" t="s">
        <v>66</v>
      </c>
      <c r="U14" t="s">
        <v>65</v>
      </c>
    </row>
    <row r="15" spans="1:21" x14ac:dyDescent="0.25">
      <c r="A15" t="s">
        <v>68</v>
      </c>
      <c r="B15" s="7"/>
      <c r="C15" s="7">
        <v>4</v>
      </c>
      <c r="D15" s="7">
        <v>0</v>
      </c>
      <c r="E15" s="7">
        <v>11</v>
      </c>
      <c r="F15" s="7">
        <v>9</v>
      </c>
      <c r="G15">
        <f t="shared" si="0"/>
        <v>24</v>
      </c>
      <c r="R15" s="9">
        <v>11</v>
      </c>
      <c r="S15" s="12" t="s">
        <v>68</v>
      </c>
      <c r="T15" s="12" t="s">
        <v>67</v>
      </c>
      <c r="U15" s="4" t="s">
        <v>67</v>
      </c>
    </row>
    <row r="16" spans="1:21" x14ac:dyDescent="0.25">
      <c r="A16" t="s">
        <v>70</v>
      </c>
      <c r="B16" s="7"/>
      <c r="C16" s="7">
        <v>3</v>
      </c>
      <c r="D16" s="7">
        <v>2</v>
      </c>
      <c r="E16" s="7">
        <v>8</v>
      </c>
      <c r="F16" s="7">
        <v>8</v>
      </c>
      <c r="G16">
        <f t="shared" si="0"/>
        <v>21</v>
      </c>
      <c r="R16" s="9">
        <v>12</v>
      </c>
      <c r="S16" s="12" t="s">
        <v>70</v>
      </c>
      <c r="T16" s="12" t="s">
        <v>68</v>
      </c>
      <c r="U16" s="21" t="s">
        <v>66</v>
      </c>
    </row>
    <row r="17" spans="1:21" x14ac:dyDescent="0.25">
      <c r="A17" t="s">
        <v>71</v>
      </c>
      <c r="B17" s="7"/>
      <c r="C17" s="7">
        <v>1</v>
      </c>
      <c r="D17" s="7">
        <v>3</v>
      </c>
      <c r="E17" s="7">
        <v>15</v>
      </c>
      <c r="F17" s="7">
        <v>2</v>
      </c>
      <c r="G17">
        <f t="shared" si="0"/>
        <v>21</v>
      </c>
      <c r="R17" s="9">
        <v>13</v>
      </c>
      <c r="S17" s="12" t="s">
        <v>71</v>
      </c>
      <c r="T17" s="12" t="s">
        <v>69</v>
      </c>
      <c r="U17" s="21" t="s">
        <v>75</v>
      </c>
    </row>
    <row r="18" spans="1:21" x14ac:dyDescent="0.25">
      <c r="A18" t="s">
        <v>69</v>
      </c>
      <c r="B18" s="7"/>
      <c r="C18" s="7">
        <v>5</v>
      </c>
      <c r="D18" s="7">
        <v>34</v>
      </c>
      <c r="E18" s="7">
        <v>14</v>
      </c>
      <c r="F18" s="7">
        <v>0</v>
      </c>
      <c r="G18">
        <f t="shared" si="0"/>
        <v>53</v>
      </c>
      <c r="R18" s="9">
        <v>19</v>
      </c>
      <c r="S18" s="12" t="s">
        <v>69</v>
      </c>
      <c r="T18" s="12" t="s">
        <v>70</v>
      </c>
      <c r="U18" s="21" t="s">
        <v>68</v>
      </c>
    </row>
    <row r="19" spans="1:21" x14ac:dyDescent="0.25">
      <c r="A19" t="s">
        <v>72</v>
      </c>
      <c r="B19" s="7"/>
      <c r="C19" s="7">
        <v>1</v>
      </c>
      <c r="D19" s="7">
        <v>0</v>
      </c>
      <c r="E19" s="7">
        <v>9</v>
      </c>
      <c r="F19" s="7">
        <v>8</v>
      </c>
      <c r="G19">
        <f t="shared" si="0"/>
        <v>18</v>
      </c>
      <c r="R19" s="9">
        <v>14</v>
      </c>
      <c r="S19" s="12" t="s">
        <v>72</v>
      </c>
      <c r="T19" s="12" t="s">
        <v>71</v>
      </c>
      <c r="U19" s="21" t="s">
        <v>73</v>
      </c>
    </row>
    <row r="20" spans="1:21" x14ac:dyDescent="0.25">
      <c r="A20" t="s">
        <v>73</v>
      </c>
      <c r="B20" s="7"/>
      <c r="C20" s="7">
        <v>1</v>
      </c>
      <c r="D20" s="7">
        <v>8</v>
      </c>
      <c r="E20" s="7">
        <v>10</v>
      </c>
      <c r="F20" s="7">
        <v>5</v>
      </c>
      <c r="G20">
        <f t="shared" si="0"/>
        <v>24</v>
      </c>
      <c r="R20" s="9">
        <v>15</v>
      </c>
      <c r="S20" s="12" t="s">
        <v>73</v>
      </c>
      <c r="T20" s="12" t="s">
        <v>72</v>
      </c>
      <c r="U20" s="21" t="s">
        <v>70</v>
      </c>
    </row>
    <row r="21" spans="1:21" x14ac:dyDescent="0.25">
      <c r="A21" t="s">
        <v>74</v>
      </c>
      <c r="B21" s="7"/>
      <c r="C21" s="7">
        <v>0</v>
      </c>
      <c r="D21" s="7">
        <v>11</v>
      </c>
      <c r="E21" s="7">
        <v>3</v>
      </c>
      <c r="F21" s="7">
        <v>0</v>
      </c>
      <c r="G21">
        <f t="shared" si="0"/>
        <v>14</v>
      </c>
      <c r="R21" s="9">
        <v>16</v>
      </c>
      <c r="S21" s="12" t="s">
        <v>74</v>
      </c>
      <c r="T21" s="12" t="s">
        <v>73</v>
      </c>
      <c r="U21" s="21" t="s">
        <v>71</v>
      </c>
    </row>
    <row r="22" spans="1:21" x14ac:dyDescent="0.25">
      <c r="A22" t="s">
        <v>75</v>
      </c>
      <c r="B22" s="7"/>
      <c r="C22" s="7">
        <v>0</v>
      </c>
      <c r="D22" s="7">
        <v>2</v>
      </c>
      <c r="E22" s="7">
        <v>18</v>
      </c>
      <c r="F22" s="7">
        <v>6</v>
      </c>
      <c r="G22">
        <f t="shared" si="0"/>
        <v>26</v>
      </c>
      <c r="R22" s="9">
        <v>17</v>
      </c>
      <c r="S22" s="12" t="s">
        <v>75</v>
      </c>
      <c r="T22" s="12" t="s">
        <v>74</v>
      </c>
      <c r="U22" s="21" t="s">
        <v>72</v>
      </c>
    </row>
    <row r="23" spans="1:21" x14ac:dyDescent="0.25">
      <c r="A23" t="s">
        <v>76</v>
      </c>
      <c r="B23" s="7"/>
      <c r="C23" s="7">
        <v>0</v>
      </c>
      <c r="D23" s="7">
        <v>7</v>
      </c>
      <c r="E23" s="7">
        <v>0</v>
      </c>
      <c r="F23" s="7">
        <v>1</v>
      </c>
      <c r="G23">
        <f t="shared" si="0"/>
        <v>8</v>
      </c>
      <c r="R23" s="9">
        <v>18</v>
      </c>
      <c r="S23" s="12" t="s">
        <v>76</v>
      </c>
      <c r="T23" s="12" t="s">
        <v>75</v>
      </c>
      <c r="U23" s="21" t="s">
        <v>74</v>
      </c>
    </row>
    <row r="24" spans="1:21" x14ac:dyDescent="0.25">
      <c r="A24" t="s">
        <v>77</v>
      </c>
      <c r="B24" s="7"/>
      <c r="C24" s="7">
        <v>0</v>
      </c>
      <c r="D24" s="7">
        <v>1</v>
      </c>
      <c r="E24" s="7">
        <v>3</v>
      </c>
      <c r="F24" s="7">
        <v>0</v>
      </c>
      <c r="G24">
        <f t="shared" si="0"/>
        <v>4</v>
      </c>
      <c r="R24" s="9">
        <v>19</v>
      </c>
      <c r="S24" s="12" t="s">
        <v>77</v>
      </c>
      <c r="T24" s="12" t="s">
        <v>76</v>
      </c>
      <c r="U24" t="s">
        <v>76</v>
      </c>
    </row>
    <row r="25" spans="1:21" x14ac:dyDescent="0.25">
      <c r="A25" s="4" t="s">
        <v>67</v>
      </c>
      <c r="B25" s="8"/>
      <c r="C25" s="8">
        <v>2</v>
      </c>
      <c r="D25" s="8">
        <v>1</v>
      </c>
      <c r="E25" s="8">
        <v>7</v>
      </c>
      <c r="F25" s="8">
        <v>26</v>
      </c>
      <c r="G25" s="4">
        <f t="shared" si="0"/>
        <v>36</v>
      </c>
      <c r="R25" s="9">
        <v>20</v>
      </c>
      <c r="S25" s="12" t="s">
        <v>67</v>
      </c>
      <c r="T25" s="12" t="s">
        <v>77</v>
      </c>
      <c r="U25" t="s">
        <v>77</v>
      </c>
    </row>
    <row r="26" spans="1:21" x14ac:dyDescent="0.25">
      <c r="A26" s="4"/>
      <c r="B26" s="8"/>
      <c r="C26" s="8"/>
      <c r="D26" s="8"/>
      <c r="E26" s="8"/>
      <c r="F26" s="8"/>
      <c r="G26" s="4"/>
      <c r="S26" s="13"/>
      <c r="T26" s="12"/>
      <c r="U26" s="4"/>
    </row>
    <row r="27" spans="1:21" x14ac:dyDescent="0.25">
      <c r="A27" s="4"/>
      <c r="B27" s="8"/>
      <c r="C27" s="8"/>
      <c r="D27" s="8"/>
      <c r="E27" s="8"/>
      <c r="F27" s="8"/>
      <c r="G27" s="4"/>
      <c r="S27" s="13"/>
      <c r="T27" s="12"/>
    </row>
    <row r="28" spans="1:21" x14ac:dyDescent="0.25">
      <c r="A28" s="4"/>
      <c r="B28" s="8"/>
      <c r="C28" s="8"/>
      <c r="D28" s="8"/>
      <c r="E28" s="8"/>
      <c r="F28" s="8"/>
      <c r="G28" s="4"/>
      <c r="S28" s="13"/>
      <c r="T28" s="12"/>
    </row>
    <row r="29" spans="1:21" x14ac:dyDescent="0.25">
      <c r="A29" s="4"/>
      <c r="B29" s="8"/>
      <c r="C29" s="8"/>
      <c r="D29" s="8"/>
      <c r="E29" s="8"/>
      <c r="F29" s="8"/>
      <c r="G29" s="4"/>
      <c r="S29" s="13"/>
      <c r="T29" s="12"/>
    </row>
    <row r="30" spans="1:21" x14ac:dyDescent="0.25">
      <c r="A30" t="s">
        <v>104</v>
      </c>
    </row>
    <row r="31" spans="1:21" x14ac:dyDescent="0.25">
      <c r="A31" t="s">
        <v>15</v>
      </c>
      <c r="B31" t="s">
        <v>39</v>
      </c>
      <c r="C31" t="s">
        <v>29</v>
      </c>
      <c r="D31" t="s">
        <v>38</v>
      </c>
      <c r="E31" t="s">
        <v>33</v>
      </c>
      <c r="F31" t="s">
        <v>14</v>
      </c>
      <c r="G31" t="s">
        <v>32</v>
      </c>
    </row>
    <row r="32" spans="1:21" x14ac:dyDescent="0.25">
      <c r="A32" t="s">
        <v>78</v>
      </c>
      <c r="B32" s="8">
        <v>109</v>
      </c>
      <c r="C32" s="8">
        <v>169</v>
      </c>
      <c r="D32" s="8">
        <v>1084</v>
      </c>
      <c r="E32" s="8">
        <v>303</v>
      </c>
      <c r="F32" s="8">
        <v>1034</v>
      </c>
      <c r="G32">
        <f>SUM(B32:F32)</f>
        <v>2699</v>
      </c>
    </row>
    <row r="33" spans="1:7" x14ac:dyDescent="0.25">
      <c r="A33" t="s">
        <v>79</v>
      </c>
      <c r="B33" s="8">
        <v>19</v>
      </c>
      <c r="C33" s="8">
        <v>30</v>
      </c>
      <c r="D33" s="8">
        <v>16</v>
      </c>
      <c r="E33" s="7">
        <v>158</v>
      </c>
      <c r="F33" s="7">
        <v>1477</v>
      </c>
      <c r="G33">
        <f>SUM(B33:F33)</f>
        <v>1700</v>
      </c>
    </row>
    <row r="34" spans="1:7" x14ac:dyDescent="0.25">
      <c r="A34" t="s">
        <v>80</v>
      </c>
      <c r="B34" s="8"/>
      <c r="C34" s="8"/>
      <c r="D34" s="8">
        <v>3</v>
      </c>
      <c r="E34" s="7">
        <v>190</v>
      </c>
      <c r="F34" s="7">
        <v>92</v>
      </c>
      <c r="G34">
        <f>SUM(B34:F34)</f>
        <v>285</v>
      </c>
    </row>
    <row r="35" spans="1:7" x14ac:dyDescent="0.25">
      <c r="A35" t="s">
        <v>81</v>
      </c>
      <c r="B35" s="8">
        <v>37</v>
      </c>
      <c r="C35" s="8">
        <v>3</v>
      </c>
      <c r="D35" s="8">
        <v>11</v>
      </c>
      <c r="E35" s="7">
        <v>56</v>
      </c>
      <c r="F35" s="7">
        <v>25</v>
      </c>
      <c r="G35">
        <f>SUM(B35:F35)</f>
        <v>132</v>
      </c>
    </row>
    <row r="36" spans="1:7" x14ac:dyDescent="0.25">
      <c r="A36" t="s">
        <v>98</v>
      </c>
      <c r="B36" s="7">
        <v>26</v>
      </c>
      <c r="C36" s="7">
        <v>47</v>
      </c>
      <c r="D36" s="7">
        <v>158</v>
      </c>
      <c r="E36" s="7">
        <v>214</v>
      </c>
      <c r="F36" s="7">
        <v>453</v>
      </c>
      <c r="G36">
        <f>SUM(B36:F36)</f>
        <v>898</v>
      </c>
    </row>
    <row r="37" spans="1:7" x14ac:dyDescent="0.25">
      <c r="A37" t="s">
        <v>97</v>
      </c>
      <c r="B37" s="7"/>
      <c r="C37" s="7">
        <v>11</v>
      </c>
      <c r="D37" s="7"/>
      <c r="E37" s="7">
        <v>61</v>
      </c>
      <c r="F37" s="7">
        <v>63</v>
      </c>
    </row>
    <row r="38" spans="1:7" x14ac:dyDescent="0.25">
      <c r="A38" t="s">
        <v>92</v>
      </c>
      <c r="B38" s="7"/>
      <c r="C38" s="7"/>
      <c r="D38" s="7">
        <v>27</v>
      </c>
      <c r="E38" s="7"/>
      <c r="F38" s="7"/>
      <c r="G38">
        <f t="shared" ref="G38:G40" si="1">SUM(B38:F38)</f>
        <v>27</v>
      </c>
    </row>
    <row r="39" spans="1:7" x14ac:dyDescent="0.25">
      <c r="A39" t="s">
        <v>99</v>
      </c>
      <c r="B39" s="7"/>
      <c r="C39" s="7"/>
      <c r="D39" s="7">
        <v>2</v>
      </c>
      <c r="E39" s="7"/>
      <c r="F39" s="7"/>
    </row>
    <row r="40" spans="1:7" x14ac:dyDescent="0.25">
      <c r="A40" t="s">
        <v>93</v>
      </c>
      <c r="B40" s="7"/>
      <c r="C40" s="7"/>
      <c r="D40" s="7">
        <v>5</v>
      </c>
      <c r="E40" s="7"/>
      <c r="F40" s="7"/>
      <c r="G40">
        <f t="shared" si="1"/>
        <v>5</v>
      </c>
    </row>
    <row r="41" spans="1:7" x14ac:dyDescent="0.25">
      <c r="A41" t="s">
        <v>90</v>
      </c>
      <c r="B41">
        <f>SUM(B32:B40)</f>
        <v>191</v>
      </c>
      <c r="C41">
        <f>SUM(C32:C40)</f>
        <v>260</v>
      </c>
      <c r="D41">
        <f t="shared" ref="D41:F41" si="2">SUM(D32:D40)</f>
        <v>1306</v>
      </c>
      <c r="E41">
        <f t="shared" si="2"/>
        <v>982</v>
      </c>
      <c r="F41">
        <f t="shared" si="2"/>
        <v>3144</v>
      </c>
    </row>
    <row r="46" spans="1:7" x14ac:dyDescent="0.25">
      <c r="A46" t="s">
        <v>105</v>
      </c>
    </row>
    <row r="47" spans="1:7" x14ac:dyDescent="0.25">
      <c r="A47" t="s">
        <v>82</v>
      </c>
      <c r="B47" t="s">
        <v>39</v>
      </c>
      <c r="C47" t="s">
        <v>29</v>
      </c>
      <c r="D47" t="s">
        <v>38</v>
      </c>
      <c r="E47" t="s">
        <v>33</v>
      </c>
      <c r="F47" t="s">
        <v>14</v>
      </c>
      <c r="G47" t="s">
        <v>32</v>
      </c>
    </row>
    <row r="48" spans="1:7" x14ac:dyDescent="0.25">
      <c r="A48" t="s">
        <v>83</v>
      </c>
      <c r="B48">
        <v>37</v>
      </c>
      <c r="C48">
        <v>39</v>
      </c>
      <c r="D48">
        <v>239</v>
      </c>
      <c r="E48" s="7">
        <v>238</v>
      </c>
      <c r="F48" s="7">
        <v>252</v>
      </c>
      <c r="G48" s="7">
        <f>SUM(B48:F48)</f>
        <v>805</v>
      </c>
    </row>
    <row r="49" spans="1:7" x14ac:dyDescent="0.25">
      <c r="A49" t="s">
        <v>84</v>
      </c>
      <c r="B49" s="7">
        <v>0</v>
      </c>
      <c r="C49" s="7">
        <v>15</v>
      </c>
      <c r="D49" s="7">
        <v>76</v>
      </c>
      <c r="E49" s="7">
        <v>45</v>
      </c>
      <c r="F49" s="7">
        <v>138</v>
      </c>
      <c r="G49" s="7">
        <f t="shared" ref="G49:G53" si="3">SUM(B49:F49)</f>
        <v>274</v>
      </c>
    </row>
    <row r="50" spans="1:7" x14ac:dyDescent="0.25">
      <c r="A50" t="s">
        <v>85</v>
      </c>
      <c r="B50" s="7">
        <v>5</v>
      </c>
      <c r="C50" s="7">
        <v>30</v>
      </c>
      <c r="D50" s="7">
        <v>144</v>
      </c>
      <c r="E50" s="7">
        <v>99</v>
      </c>
      <c r="F50" s="7">
        <v>191</v>
      </c>
      <c r="G50" s="7">
        <f t="shared" si="3"/>
        <v>469</v>
      </c>
    </row>
    <row r="51" spans="1:7" x14ac:dyDescent="0.25">
      <c r="A51" t="s">
        <v>86</v>
      </c>
      <c r="B51" s="7">
        <v>2</v>
      </c>
      <c r="C51" s="7">
        <v>20</v>
      </c>
      <c r="D51" s="7">
        <v>71</v>
      </c>
      <c r="E51" s="7">
        <v>43</v>
      </c>
      <c r="F51" s="7">
        <v>51</v>
      </c>
      <c r="G51" s="7">
        <f t="shared" si="3"/>
        <v>187</v>
      </c>
    </row>
    <row r="52" spans="1:7" x14ac:dyDescent="0.25">
      <c r="A52" t="s">
        <v>87</v>
      </c>
      <c r="B52" s="7">
        <v>1</v>
      </c>
      <c r="C52" s="7">
        <v>7</v>
      </c>
      <c r="D52" s="7">
        <v>87</v>
      </c>
      <c r="E52" s="7">
        <v>36</v>
      </c>
      <c r="F52" s="7">
        <v>24</v>
      </c>
      <c r="G52" s="7">
        <f t="shared" si="3"/>
        <v>155</v>
      </c>
    </row>
    <row r="53" spans="1:7" x14ac:dyDescent="0.25">
      <c r="A53" t="s">
        <v>88</v>
      </c>
      <c r="B53" s="7">
        <v>0</v>
      </c>
      <c r="C53" s="7">
        <v>11</v>
      </c>
      <c r="D53" s="7">
        <v>87</v>
      </c>
      <c r="E53" s="7">
        <v>9</v>
      </c>
      <c r="F53" s="7">
        <v>1</v>
      </c>
      <c r="G53" s="7">
        <f t="shared" si="3"/>
        <v>108</v>
      </c>
    </row>
    <row r="54" spans="1:7" x14ac:dyDescent="0.25">
      <c r="B54" s="7"/>
      <c r="C54" s="7"/>
      <c r="D54" s="7"/>
      <c r="E54" s="7"/>
      <c r="F54" s="7"/>
      <c r="G54" s="7"/>
    </row>
    <row r="55" spans="1:7" x14ac:dyDescent="0.25">
      <c r="B55" s="7"/>
      <c r="C55" s="7"/>
      <c r="D55" s="7"/>
      <c r="E55" s="7"/>
      <c r="F55" s="7"/>
      <c r="G55" s="7"/>
    </row>
    <row r="56" spans="1:7" x14ac:dyDescent="0.25">
      <c r="B56" s="7"/>
      <c r="C56" s="7"/>
      <c r="D56" s="7"/>
      <c r="E56" s="7"/>
      <c r="F56" s="7"/>
      <c r="G56" s="7"/>
    </row>
    <row r="57" spans="1:7" x14ac:dyDescent="0.25">
      <c r="B57" s="7"/>
      <c r="C57" s="7"/>
      <c r="D57" s="7"/>
      <c r="E57" s="7"/>
      <c r="F57" s="7"/>
      <c r="G57" s="7"/>
    </row>
    <row r="58" spans="1:7" x14ac:dyDescent="0.25">
      <c r="B58" s="7"/>
      <c r="C58" s="7"/>
      <c r="D58" s="7"/>
      <c r="E58" s="7"/>
      <c r="F58" s="7"/>
      <c r="G58" s="7"/>
    </row>
    <row r="59" spans="1:7" x14ac:dyDescent="0.25">
      <c r="B59" s="7"/>
      <c r="C59" s="7"/>
      <c r="D59" s="7"/>
      <c r="E59" s="7"/>
      <c r="F59" s="7"/>
      <c r="G59" s="7"/>
    </row>
    <row r="60" spans="1:7" x14ac:dyDescent="0.25">
      <c r="B60" s="7"/>
      <c r="C60" s="7"/>
      <c r="D60" s="7"/>
      <c r="E60" s="7"/>
      <c r="F60" s="7"/>
      <c r="G60" s="7"/>
    </row>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6" tint="0.39997558519241921"/>
  </sheetPr>
  <dimension ref="A1:T62"/>
  <sheetViews>
    <sheetView topLeftCell="A28" workbookViewId="0">
      <selection activeCell="A2" sqref="A2"/>
    </sheetView>
  </sheetViews>
  <sheetFormatPr defaultRowHeight="15" x14ac:dyDescent="0.25"/>
  <cols>
    <col min="1" max="1" width="22.85546875" customWidth="1"/>
    <col min="18" max="18" width="9.140625" style="9"/>
    <col min="19" max="19" width="20.5703125" customWidth="1"/>
    <col min="20" max="20" width="18.85546875" customWidth="1"/>
    <col min="21" max="21" width="18.140625" customWidth="1"/>
  </cols>
  <sheetData>
    <row r="1" spans="1:20" ht="18.75" x14ac:dyDescent="0.3">
      <c r="A1" s="20" t="s">
        <v>101</v>
      </c>
    </row>
    <row r="2" spans="1:20" x14ac:dyDescent="0.25">
      <c r="A2" t="s">
        <v>107</v>
      </c>
    </row>
    <row r="4" spans="1:20" x14ac:dyDescent="0.25">
      <c r="A4" t="s">
        <v>15</v>
      </c>
      <c r="B4" s="7" t="s">
        <v>56</v>
      </c>
      <c r="C4" s="7" t="s">
        <v>29</v>
      </c>
      <c r="D4" s="7" t="s">
        <v>38</v>
      </c>
      <c r="E4" s="7" t="s">
        <v>33</v>
      </c>
      <c r="F4" s="7" t="s">
        <v>14</v>
      </c>
      <c r="G4" t="s">
        <v>32</v>
      </c>
      <c r="R4" s="10" t="s">
        <v>89</v>
      </c>
      <c r="S4" s="11">
        <v>45078</v>
      </c>
      <c r="T4" s="11">
        <v>45008</v>
      </c>
    </row>
    <row r="5" spans="1:20" x14ac:dyDescent="0.25">
      <c r="A5" t="s">
        <v>57</v>
      </c>
      <c r="B5" s="7">
        <v>10</v>
      </c>
      <c r="C5" s="7">
        <v>28</v>
      </c>
      <c r="D5" s="7">
        <v>402</v>
      </c>
      <c r="E5" s="7">
        <v>116</v>
      </c>
      <c r="F5" s="7">
        <v>184</v>
      </c>
      <c r="G5">
        <f t="shared" ref="G5:G23" si="0">SUM(B5:F5)</f>
        <v>740</v>
      </c>
      <c r="R5" s="9">
        <v>1</v>
      </c>
      <c r="S5" t="s">
        <v>57</v>
      </c>
      <c r="T5" t="s">
        <v>57</v>
      </c>
    </row>
    <row r="6" spans="1:20" x14ac:dyDescent="0.25">
      <c r="A6" t="s">
        <v>58</v>
      </c>
      <c r="B6" s="7">
        <v>1</v>
      </c>
      <c r="C6" s="7">
        <v>9</v>
      </c>
      <c r="D6" s="7">
        <v>75</v>
      </c>
      <c r="E6" s="7">
        <v>161</v>
      </c>
      <c r="F6" s="7">
        <v>154</v>
      </c>
      <c r="G6">
        <f t="shared" si="0"/>
        <v>400</v>
      </c>
      <c r="R6" s="9">
        <v>2</v>
      </c>
      <c r="S6" t="s">
        <v>58</v>
      </c>
      <c r="T6" t="s">
        <v>58</v>
      </c>
    </row>
    <row r="7" spans="1:20" x14ac:dyDescent="0.25">
      <c r="A7" t="s">
        <v>59</v>
      </c>
      <c r="B7" s="7">
        <v>3</v>
      </c>
      <c r="C7" s="7">
        <v>14</v>
      </c>
      <c r="D7" s="7">
        <v>81</v>
      </c>
      <c r="E7" s="7">
        <v>107</v>
      </c>
      <c r="F7" s="7">
        <v>110</v>
      </c>
      <c r="G7">
        <f t="shared" si="0"/>
        <v>315</v>
      </c>
      <c r="R7" s="9">
        <v>3</v>
      </c>
      <c r="S7" t="s">
        <v>59</v>
      </c>
      <c r="T7" t="s">
        <v>59</v>
      </c>
    </row>
    <row r="8" spans="1:20" x14ac:dyDescent="0.25">
      <c r="A8" t="s">
        <v>60</v>
      </c>
      <c r="B8" s="7"/>
      <c r="C8" s="7">
        <v>11</v>
      </c>
      <c r="D8" s="7">
        <v>85</v>
      </c>
      <c r="E8" s="7">
        <v>106</v>
      </c>
      <c r="F8" s="7">
        <v>104</v>
      </c>
      <c r="G8">
        <f t="shared" si="0"/>
        <v>306</v>
      </c>
      <c r="R8" s="9">
        <v>4</v>
      </c>
      <c r="S8" t="s">
        <v>60</v>
      </c>
      <c r="T8" t="s">
        <v>60</v>
      </c>
    </row>
    <row r="9" spans="1:20" x14ac:dyDescent="0.25">
      <c r="A9" t="s">
        <v>61</v>
      </c>
      <c r="B9" s="7"/>
      <c r="C9" s="7">
        <v>7</v>
      </c>
      <c r="D9" s="7">
        <v>107</v>
      </c>
      <c r="E9" s="7">
        <v>73</v>
      </c>
      <c r="F9" s="7">
        <v>27</v>
      </c>
      <c r="G9">
        <f t="shared" si="0"/>
        <v>214</v>
      </c>
      <c r="R9" s="9">
        <v>5</v>
      </c>
      <c r="S9" t="s">
        <v>61</v>
      </c>
      <c r="T9" t="s">
        <v>61</v>
      </c>
    </row>
    <row r="10" spans="1:20" x14ac:dyDescent="0.25">
      <c r="A10" t="s">
        <v>63</v>
      </c>
      <c r="B10" s="7"/>
      <c r="C10" s="7">
        <v>17</v>
      </c>
      <c r="D10" s="7">
        <v>73</v>
      </c>
      <c r="E10" s="7">
        <v>74</v>
      </c>
      <c r="F10" s="7">
        <v>13</v>
      </c>
      <c r="G10">
        <f t="shared" si="0"/>
        <v>177</v>
      </c>
      <c r="R10" s="9">
        <v>6</v>
      </c>
      <c r="S10" s="12" t="s">
        <v>63</v>
      </c>
      <c r="T10" s="12" t="s">
        <v>62</v>
      </c>
    </row>
    <row r="11" spans="1:20" x14ac:dyDescent="0.25">
      <c r="A11" t="s">
        <v>62</v>
      </c>
      <c r="B11" s="7"/>
      <c r="C11" s="7">
        <v>13</v>
      </c>
      <c r="D11" s="7">
        <v>74</v>
      </c>
      <c r="E11" s="7">
        <v>60</v>
      </c>
      <c r="F11" s="7">
        <v>15</v>
      </c>
      <c r="G11">
        <f t="shared" si="0"/>
        <v>162</v>
      </c>
      <c r="R11" s="9">
        <v>7</v>
      </c>
      <c r="S11" s="12" t="s">
        <v>62</v>
      </c>
      <c r="T11" s="12" t="s">
        <v>63</v>
      </c>
    </row>
    <row r="12" spans="1:20" x14ac:dyDescent="0.25">
      <c r="A12" t="s">
        <v>64</v>
      </c>
      <c r="B12" s="7"/>
      <c r="C12" s="7">
        <v>11</v>
      </c>
      <c r="D12" s="7">
        <v>68</v>
      </c>
      <c r="E12" s="7">
        <v>79</v>
      </c>
      <c r="F12" s="7"/>
      <c r="G12">
        <f t="shared" si="0"/>
        <v>158</v>
      </c>
      <c r="R12" s="9">
        <v>8</v>
      </c>
      <c r="S12" t="s">
        <v>64</v>
      </c>
      <c r="T12" t="s">
        <v>64</v>
      </c>
    </row>
    <row r="13" spans="1:20" x14ac:dyDescent="0.25">
      <c r="A13" t="s">
        <v>65</v>
      </c>
      <c r="B13" s="7"/>
      <c r="C13" s="7">
        <v>8</v>
      </c>
      <c r="D13" s="7">
        <v>76</v>
      </c>
      <c r="E13" s="7">
        <v>60</v>
      </c>
      <c r="F13" s="7">
        <v>7</v>
      </c>
      <c r="G13">
        <f t="shared" si="0"/>
        <v>151</v>
      </c>
      <c r="R13" s="9">
        <v>9</v>
      </c>
      <c r="S13" t="s">
        <v>65</v>
      </c>
      <c r="T13" t="s">
        <v>65</v>
      </c>
    </row>
    <row r="14" spans="1:20" x14ac:dyDescent="0.25">
      <c r="A14" t="s">
        <v>66</v>
      </c>
      <c r="B14" s="7"/>
      <c r="C14" s="7">
        <v>7</v>
      </c>
      <c r="D14" s="7">
        <v>58</v>
      </c>
      <c r="E14" s="7">
        <v>63</v>
      </c>
      <c r="F14" s="7">
        <v>17</v>
      </c>
      <c r="G14">
        <f t="shared" si="0"/>
        <v>145</v>
      </c>
      <c r="R14" s="9">
        <v>10</v>
      </c>
      <c r="S14" t="s">
        <v>66</v>
      </c>
      <c r="T14" t="s">
        <v>66</v>
      </c>
    </row>
    <row r="15" spans="1:20" x14ac:dyDescent="0.25">
      <c r="A15" t="s">
        <v>68</v>
      </c>
      <c r="B15" s="7"/>
      <c r="C15" s="7">
        <v>9</v>
      </c>
      <c r="D15" s="7">
        <v>56</v>
      </c>
      <c r="E15" s="7">
        <v>71</v>
      </c>
      <c r="F15" s="7">
        <v>7</v>
      </c>
      <c r="G15">
        <f t="shared" si="0"/>
        <v>143</v>
      </c>
      <c r="R15" s="9">
        <v>11</v>
      </c>
      <c r="S15" s="12" t="s">
        <v>68</v>
      </c>
      <c r="T15" s="12" t="s">
        <v>67</v>
      </c>
    </row>
    <row r="16" spans="1:20" x14ac:dyDescent="0.25">
      <c r="A16" t="s">
        <v>70</v>
      </c>
      <c r="B16" s="7"/>
      <c r="C16" s="7">
        <v>10</v>
      </c>
      <c r="D16" s="7">
        <v>58</v>
      </c>
      <c r="E16" s="7">
        <v>66</v>
      </c>
      <c r="F16" s="7">
        <v>7</v>
      </c>
      <c r="G16">
        <f t="shared" si="0"/>
        <v>141</v>
      </c>
      <c r="R16" s="9">
        <v>12</v>
      </c>
      <c r="S16" s="12" t="s">
        <v>70</v>
      </c>
      <c r="T16" s="12" t="s">
        <v>68</v>
      </c>
    </row>
    <row r="17" spans="1:20" x14ac:dyDescent="0.25">
      <c r="A17" t="s">
        <v>71</v>
      </c>
      <c r="B17" s="7"/>
      <c r="C17" s="7">
        <v>8</v>
      </c>
      <c r="D17" s="7">
        <v>59</v>
      </c>
      <c r="E17" s="7">
        <v>72</v>
      </c>
      <c r="F17" s="7">
        <v>2</v>
      </c>
      <c r="G17">
        <f t="shared" si="0"/>
        <v>141</v>
      </c>
      <c r="R17" s="9">
        <v>13</v>
      </c>
      <c r="S17" s="12" t="s">
        <v>71</v>
      </c>
      <c r="T17" s="12" t="s">
        <v>69</v>
      </c>
    </row>
    <row r="18" spans="1:20" x14ac:dyDescent="0.25">
      <c r="A18" t="s">
        <v>69</v>
      </c>
      <c r="B18" s="7"/>
      <c r="C18" s="7">
        <v>7</v>
      </c>
      <c r="D18" s="7">
        <v>74</v>
      </c>
      <c r="E18" s="7">
        <v>60</v>
      </c>
      <c r="F18" s="7"/>
      <c r="G18">
        <f t="shared" ref="G18" si="1">SUM(B18:F18)</f>
        <v>141</v>
      </c>
      <c r="R18" s="9">
        <v>19</v>
      </c>
      <c r="S18" s="12" t="s">
        <v>69</v>
      </c>
      <c r="T18" s="12" t="s">
        <v>70</v>
      </c>
    </row>
    <row r="19" spans="1:20" x14ac:dyDescent="0.25">
      <c r="A19" t="s">
        <v>72</v>
      </c>
      <c r="B19" s="7"/>
      <c r="C19" s="7">
        <v>8</v>
      </c>
      <c r="D19" s="7">
        <v>56</v>
      </c>
      <c r="E19" s="7">
        <v>69</v>
      </c>
      <c r="F19" s="7">
        <v>7</v>
      </c>
      <c r="G19">
        <f t="shared" si="0"/>
        <v>140</v>
      </c>
      <c r="R19" s="9">
        <v>14</v>
      </c>
      <c r="S19" s="12" t="s">
        <v>72</v>
      </c>
      <c r="T19" s="12" t="s">
        <v>71</v>
      </c>
    </row>
    <row r="20" spans="1:20" x14ac:dyDescent="0.25">
      <c r="A20" t="s">
        <v>73</v>
      </c>
      <c r="B20" s="7"/>
      <c r="C20" s="7">
        <v>8</v>
      </c>
      <c r="D20" s="7">
        <v>61</v>
      </c>
      <c r="E20" s="7">
        <v>66</v>
      </c>
      <c r="F20" s="7">
        <v>5</v>
      </c>
      <c r="G20">
        <f t="shared" si="0"/>
        <v>140</v>
      </c>
      <c r="R20" s="9">
        <v>15</v>
      </c>
      <c r="S20" s="12" t="s">
        <v>73</v>
      </c>
      <c r="T20" s="12" t="s">
        <v>72</v>
      </c>
    </row>
    <row r="21" spans="1:20" x14ac:dyDescent="0.25">
      <c r="A21" t="s">
        <v>74</v>
      </c>
      <c r="B21" s="7"/>
      <c r="C21" s="7">
        <v>7</v>
      </c>
      <c r="D21" s="7">
        <v>67</v>
      </c>
      <c r="E21" s="7">
        <v>62</v>
      </c>
      <c r="F21" s="7"/>
      <c r="G21">
        <f t="shared" si="0"/>
        <v>136</v>
      </c>
      <c r="R21" s="9">
        <v>16</v>
      </c>
      <c r="S21" s="12" t="s">
        <v>74</v>
      </c>
      <c r="T21" s="12" t="s">
        <v>73</v>
      </c>
    </row>
    <row r="22" spans="1:20" x14ac:dyDescent="0.25">
      <c r="A22" t="s">
        <v>75</v>
      </c>
      <c r="B22" s="7"/>
      <c r="C22" s="7">
        <v>7</v>
      </c>
      <c r="D22" s="7">
        <v>58</v>
      </c>
      <c r="E22" s="7">
        <v>64</v>
      </c>
      <c r="F22" s="7">
        <v>6</v>
      </c>
      <c r="G22">
        <f t="shared" si="0"/>
        <v>135</v>
      </c>
      <c r="R22" s="9">
        <v>17</v>
      </c>
      <c r="S22" s="12" t="s">
        <v>75</v>
      </c>
      <c r="T22" s="12" t="s">
        <v>74</v>
      </c>
    </row>
    <row r="23" spans="1:20" x14ac:dyDescent="0.25">
      <c r="A23" t="s">
        <v>76</v>
      </c>
      <c r="B23" s="7"/>
      <c r="C23" s="7">
        <v>7</v>
      </c>
      <c r="D23" s="7">
        <v>63</v>
      </c>
      <c r="E23" s="7">
        <v>60</v>
      </c>
      <c r="F23" s="7">
        <v>1</v>
      </c>
      <c r="G23">
        <f t="shared" si="0"/>
        <v>131</v>
      </c>
      <c r="R23" s="9">
        <v>18</v>
      </c>
      <c r="S23" s="12" t="s">
        <v>76</v>
      </c>
      <c r="T23" s="12" t="s">
        <v>75</v>
      </c>
    </row>
    <row r="24" spans="1:20" x14ac:dyDescent="0.25">
      <c r="A24" t="s">
        <v>77</v>
      </c>
      <c r="B24" s="7"/>
      <c r="C24" s="7">
        <v>7</v>
      </c>
      <c r="D24" s="7">
        <v>57</v>
      </c>
      <c r="E24" s="7">
        <v>60</v>
      </c>
      <c r="F24" s="7"/>
      <c r="G24">
        <f t="shared" ref="G24:G25" si="2">SUM(B24:F24)</f>
        <v>124</v>
      </c>
      <c r="R24" s="9">
        <v>19</v>
      </c>
      <c r="S24" s="12" t="s">
        <v>77</v>
      </c>
      <c r="T24" s="12" t="s">
        <v>76</v>
      </c>
    </row>
    <row r="25" spans="1:20" x14ac:dyDescent="0.25">
      <c r="A25" s="4" t="s">
        <v>67</v>
      </c>
      <c r="B25" s="8"/>
      <c r="C25" s="8">
        <v>9</v>
      </c>
      <c r="D25" s="8">
        <v>31</v>
      </c>
      <c r="E25" s="8">
        <v>62</v>
      </c>
      <c r="F25" s="8">
        <v>18</v>
      </c>
      <c r="G25" s="4">
        <f t="shared" si="2"/>
        <v>120</v>
      </c>
      <c r="R25" s="9">
        <v>20</v>
      </c>
      <c r="S25" s="12" t="s">
        <v>67</v>
      </c>
      <c r="T25" s="12" t="s">
        <v>77</v>
      </c>
    </row>
    <row r="26" spans="1:20" x14ac:dyDescent="0.25">
      <c r="A26" s="4"/>
      <c r="B26" s="8"/>
      <c r="C26" s="8"/>
      <c r="D26" s="8"/>
      <c r="E26" s="8"/>
      <c r="F26" s="8"/>
      <c r="G26" s="4"/>
      <c r="S26" s="13"/>
      <c r="T26" s="12"/>
    </row>
    <row r="27" spans="1:20" x14ac:dyDescent="0.25">
      <c r="A27" s="4"/>
      <c r="B27" s="8"/>
      <c r="C27" s="8"/>
      <c r="D27" s="8"/>
      <c r="E27" s="8"/>
      <c r="F27" s="8"/>
      <c r="G27" s="4"/>
      <c r="S27" s="13"/>
      <c r="T27" s="12"/>
    </row>
    <row r="28" spans="1:20" x14ac:dyDescent="0.25">
      <c r="A28" s="4"/>
      <c r="B28" s="8"/>
      <c r="C28" s="8"/>
      <c r="D28" s="8"/>
      <c r="E28" s="8"/>
      <c r="F28" s="8"/>
      <c r="G28" s="4"/>
      <c r="S28" s="13"/>
      <c r="T28" s="12"/>
    </row>
    <row r="29" spans="1:20" x14ac:dyDescent="0.25">
      <c r="A29" s="4"/>
      <c r="B29" s="8"/>
      <c r="C29" s="8"/>
      <c r="D29" s="8"/>
      <c r="E29" s="8"/>
      <c r="F29" s="8"/>
      <c r="G29" s="4"/>
      <c r="S29" s="13"/>
      <c r="T29" s="12"/>
    </row>
    <row r="30" spans="1:20" x14ac:dyDescent="0.25">
      <c r="A30" t="s">
        <v>100</v>
      </c>
    </row>
    <row r="31" spans="1:20" x14ac:dyDescent="0.25">
      <c r="A31" t="s">
        <v>15</v>
      </c>
      <c r="B31" t="s">
        <v>39</v>
      </c>
      <c r="C31" t="s">
        <v>29</v>
      </c>
      <c r="D31" t="s">
        <v>38</v>
      </c>
      <c r="E31" t="s">
        <v>33</v>
      </c>
      <c r="F31" t="s">
        <v>14</v>
      </c>
      <c r="G31" t="s">
        <v>32</v>
      </c>
    </row>
    <row r="32" spans="1:20" x14ac:dyDescent="0.25">
      <c r="A32" t="s">
        <v>78</v>
      </c>
      <c r="B32" s="8">
        <v>20</v>
      </c>
      <c r="C32" s="8">
        <v>165</v>
      </c>
      <c r="D32" s="8">
        <v>1056</v>
      </c>
      <c r="E32" s="8">
        <v>251</v>
      </c>
      <c r="F32" s="8">
        <v>980</v>
      </c>
      <c r="G32">
        <f>SUM(B32:F32)</f>
        <v>2472</v>
      </c>
    </row>
    <row r="33" spans="1:7" x14ac:dyDescent="0.25">
      <c r="A33" t="s">
        <v>79</v>
      </c>
      <c r="B33" s="8"/>
      <c r="C33" s="8">
        <v>29</v>
      </c>
      <c r="D33" s="8">
        <v>16</v>
      </c>
      <c r="E33" s="7">
        <v>141</v>
      </c>
      <c r="F33" s="7">
        <v>141</v>
      </c>
      <c r="G33">
        <f>SUM(B33:F33)</f>
        <v>327</v>
      </c>
    </row>
    <row r="34" spans="1:7" x14ac:dyDescent="0.25">
      <c r="A34" t="s">
        <v>80</v>
      </c>
      <c r="B34" s="8"/>
      <c r="C34" s="8"/>
      <c r="D34" s="8">
        <v>3</v>
      </c>
      <c r="E34" s="7">
        <v>170</v>
      </c>
      <c r="F34" s="7">
        <v>170</v>
      </c>
      <c r="G34">
        <f>SUM(B34:F34)</f>
        <v>343</v>
      </c>
    </row>
    <row r="35" spans="1:7" x14ac:dyDescent="0.25">
      <c r="A35" t="s">
        <v>81</v>
      </c>
      <c r="B35" s="8">
        <v>30</v>
      </c>
      <c r="C35" s="8">
        <v>3</v>
      </c>
      <c r="D35" s="8">
        <v>10</v>
      </c>
      <c r="E35" s="7">
        <v>42</v>
      </c>
      <c r="F35" s="7">
        <v>42</v>
      </c>
      <c r="G35">
        <f>SUM(B35:F35)</f>
        <v>127</v>
      </c>
    </row>
    <row r="36" spans="1:7" x14ac:dyDescent="0.25">
      <c r="B36" s="7"/>
      <c r="C36" s="7"/>
      <c r="D36" s="7"/>
      <c r="E36" s="7"/>
      <c r="F36" s="7"/>
    </row>
    <row r="37" spans="1:7" x14ac:dyDescent="0.25">
      <c r="B37" s="7"/>
      <c r="C37" s="7"/>
      <c r="D37" s="7"/>
      <c r="E37" s="7"/>
      <c r="F37" s="7"/>
    </row>
    <row r="38" spans="1:7" x14ac:dyDescent="0.25">
      <c r="A38" t="s">
        <v>98</v>
      </c>
      <c r="B38" s="7">
        <v>8</v>
      </c>
      <c r="C38" s="7">
        <v>45</v>
      </c>
      <c r="D38" s="7">
        <v>139</v>
      </c>
      <c r="E38" s="7">
        <v>193</v>
      </c>
      <c r="F38" s="7">
        <v>193</v>
      </c>
      <c r="G38">
        <f>SUM(B38:F38)</f>
        <v>578</v>
      </c>
    </row>
    <row r="39" spans="1:7" x14ac:dyDescent="0.25">
      <c r="A39" t="s">
        <v>97</v>
      </c>
      <c r="B39" s="7"/>
      <c r="C39" s="7">
        <v>11</v>
      </c>
      <c r="D39" s="7">
        <v>20</v>
      </c>
      <c r="E39" s="7"/>
      <c r="F39" s="7">
        <v>59</v>
      </c>
    </row>
    <row r="40" spans="1:7" x14ac:dyDescent="0.25">
      <c r="A40" t="s">
        <v>92</v>
      </c>
      <c r="B40" s="7"/>
      <c r="C40" s="7"/>
      <c r="D40" s="7"/>
      <c r="E40" s="7"/>
      <c r="F40" s="7"/>
      <c r="G40">
        <f t="shared" ref="G40:G42" si="3">SUM(B40:F40)</f>
        <v>0</v>
      </c>
    </row>
    <row r="41" spans="1:7" x14ac:dyDescent="0.25">
      <c r="A41" t="s">
        <v>99</v>
      </c>
      <c r="B41" s="7"/>
      <c r="C41" s="7"/>
      <c r="D41" s="7">
        <v>2</v>
      </c>
      <c r="E41" s="7"/>
      <c r="F41" s="7"/>
    </row>
    <row r="42" spans="1:7" x14ac:dyDescent="0.25">
      <c r="A42" t="s">
        <v>93</v>
      </c>
      <c r="B42" s="7"/>
      <c r="C42" s="7"/>
      <c r="D42" s="7">
        <v>5</v>
      </c>
      <c r="E42" s="7"/>
      <c r="F42" s="7"/>
      <c r="G42">
        <f t="shared" si="3"/>
        <v>5</v>
      </c>
    </row>
    <row r="43" spans="1:7" x14ac:dyDescent="0.25">
      <c r="A43" t="s">
        <v>90</v>
      </c>
      <c r="B43">
        <f>SUM(B32:B35)</f>
        <v>50</v>
      </c>
      <c r="C43">
        <f>SUM(C32:C35)</f>
        <v>197</v>
      </c>
      <c r="D43">
        <f>SUM(D32:D42)</f>
        <v>1251</v>
      </c>
      <c r="E43">
        <f>SUM(E32:E42)</f>
        <v>797</v>
      </c>
      <c r="F43">
        <f>SUM(F32:F42)</f>
        <v>1585</v>
      </c>
    </row>
    <row r="49" spans="1:7" x14ac:dyDescent="0.25">
      <c r="B49" t="s">
        <v>39</v>
      </c>
      <c r="C49" t="s">
        <v>29</v>
      </c>
      <c r="D49" t="s">
        <v>38</v>
      </c>
      <c r="E49" t="s">
        <v>33</v>
      </c>
      <c r="F49" t="s">
        <v>14</v>
      </c>
      <c r="G49" t="s">
        <v>32</v>
      </c>
    </row>
    <row r="50" spans="1:7" x14ac:dyDescent="0.25">
      <c r="E50" s="7">
        <v>7</v>
      </c>
      <c r="F50" s="7">
        <v>3</v>
      </c>
      <c r="G50" s="7">
        <f>SUM(B50:F50)</f>
        <v>10</v>
      </c>
    </row>
    <row r="51" spans="1:7" x14ac:dyDescent="0.25">
      <c r="A51" t="s">
        <v>82</v>
      </c>
      <c r="B51" s="7"/>
      <c r="C51" s="7">
        <v>2</v>
      </c>
      <c r="D51" s="7">
        <v>2</v>
      </c>
      <c r="E51" s="7">
        <v>0</v>
      </c>
      <c r="F51" s="7"/>
      <c r="G51" s="7">
        <f t="shared" ref="G51:G55" si="4">SUM(B51:F51)</f>
        <v>4</v>
      </c>
    </row>
    <row r="52" spans="1:7" x14ac:dyDescent="0.25">
      <c r="A52" t="s">
        <v>83</v>
      </c>
      <c r="B52" s="7">
        <v>2</v>
      </c>
      <c r="C52" s="7">
        <v>1</v>
      </c>
      <c r="D52" s="7">
        <v>19</v>
      </c>
      <c r="E52" s="7">
        <v>10</v>
      </c>
      <c r="F52" s="7">
        <v>0</v>
      </c>
      <c r="G52" s="7">
        <f t="shared" si="4"/>
        <v>32</v>
      </c>
    </row>
    <row r="53" spans="1:7" x14ac:dyDescent="0.25">
      <c r="A53" t="s">
        <v>84</v>
      </c>
      <c r="B53" s="7">
        <v>1</v>
      </c>
      <c r="C53" s="7"/>
      <c r="D53" s="7">
        <v>15</v>
      </c>
      <c r="E53" s="7">
        <v>8</v>
      </c>
      <c r="F53" s="7">
        <v>0</v>
      </c>
      <c r="G53" s="7">
        <f t="shared" si="4"/>
        <v>24</v>
      </c>
    </row>
    <row r="54" spans="1:7" x14ac:dyDescent="0.25">
      <c r="A54" t="s">
        <v>85</v>
      </c>
      <c r="B54" s="7"/>
      <c r="C54" s="7"/>
      <c r="D54" s="7">
        <v>5</v>
      </c>
      <c r="E54" s="7">
        <v>10</v>
      </c>
      <c r="F54" s="7">
        <v>1</v>
      </c>
      <c r="G54" s="7">
        <f t="shared" si="4"/>
        <v>16</v>
      </c>
    </row>
    <row r="55" spans="1:7" x14ac:dyDescent="0.25">
      <c r="A55" t="s">
        <v>86</v>
      </c>
      <c r="B55" s="7"/>
      <c r="C55" s="7"/>
      <c r="D55" s="7">
        <v>11</v>
      </c>
      <c r="E55" s="7">
        <v>6</v>
      </c>
      <c r="F55" s="7"/>
      <c r="G55" s="7">
        <f t="shared" si="4"/>
        <v>17</v>
      </c>
    </row>
    <row r="56" spans="1:7" x14ac:dyDescent="0.25">
      <c r="A56" t="s">
        <v>87</v>
      </c>
      <c r="B56" s="7"/>
      <c r="C56" s="7"/>
      <c r="D56" s="7"/>
      <c r="E56" s="7"/>
      <c r="F56" s="7"/>
      <c r="G56" s="7"/>
    </row>
    <row r="57" spans="1:7" x14ac:dyDescent="0.25">
      <c r="A57" t="s">
        <v>88</v>
      </c>
      <c r="B57" s="7"/>
      <c r="C57" s="7"/>
      <c r="D57" s="7"/>
      <c r="E57" s="7"/>
      <c r="F57" s="7"/>
      <c r="G57" s="7"/>
    </row>
    <row r="58" spans="1:7" x14ac:dyDescent="0.25">
      <c r="B58" s="7"/>
      <c r="C58" s="7"/>
      <c r="D58" s="7"/>
      <c r="E58" s="7"/>
      <c r="F58" s="7"/>
      <c r="G58" s="7"/>
    </row>
    <row r="59" spans="1:7" x14ac:dyDescent="0.25">
      <c r="B59" s="7"/>
      <c r="C59" s="7"/>
      <c r="D59" s="7"/>
      <c r="E59" s="7"/>
      <c r="F59" s="7"/>
      <c r="G59" s="7"/>
    </row>
    <row r="60" spans="1:7" x14ac:dyDescent="0.25">
      <c r="B60" s="7"/>
      <c r="C60" s="7"/>
      <c r="D60" s="7"/>
      <c r="E60" s="7"/>
      <c r="F60" s="7"/>
      <c r="G60" s="7"/>
    </row>
    <row r="61" spans="1:7" x14ac:dyDescent="0.25">
      <c r="B61" s="7"/>
      <c r="C61" s="7"/>
      <c r="D61" s="7"/>
      <c r="E61" s="7"/>
      <c r="F61" s="7"/>
      <c r="G61" s="7"/>
    </row>
    <row r="62" spans="1:7" x14ac:dyDescent="0.25">
      <c r="B62" s="7"/>
      <c r="C62" s="7"/>
      <c r="D62" s="7"/>
      <c r="E62" s="7"/>
      <c r="F62" s="7"/>
      <c r="G62" s="7"/>
    </row>
  </sheetData>
  <sortState ref="A2:G22">
    <sortCondition descending="1" ref="G2:G22"/>
  </sortState>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H58"/>
  <sheetViews>
    <sheetView workbookViewId="0">
      <selection activeCell="X16" sqref="X16"/>
    </sheetView>
  </sheetViews>
  <sheetFormatPr defaultRowHeight="15" x14ac:dyDescent="0.25"/>
  <cols>
    <col min="1" max="1" width="22.85546875" customWidth="1"/>
  </cols>
  <sheetData>
    <row r="1" spans="1:7" x14ac:dyDescent="0.25">
      <c r="A1" t="s">
        <v>15</v>
      </c>
      <c r="B1" t="s">
        <v>56</v>
      </c>
      <c r="C1" t="s">
        <v>29</v>
      </c>
      <c r="D1" t="s">
        <v>38</v>
      </c>
      <c r="E1" t="s">
        <v>33</v>
      </c>
      <c r="F1" t="s">
        <v>14</v>
      </c>
      <c r="G1" t="s">
        <v>32</v>
      </c>
    </row>
    <row r="2" spans="1:7" x14ac:dyDescent="0.25">
      <c r="A2" t="s">
        <v>57</v>
      </c>
      <c r="B2">
        <v>3</v>
      </c>
      <c r="C2">
        <v>23</v>
      </c>
      <c r="D2">
        <v>377</v>
      </c>
      <c r="E2">
        <v>78</v>
      </c>
      <c r="F2">
        <v>182</v>
      </c>
      <c r="G2">
        <f t="shared" ref="G2:G22" si="0">SUM(B2:F2)</f>
        <v>663</v>
      </c>
    </row>
    <row r="3" spans="1:7" x14ac:dyDescent="0.25">
      <c r="A3" t="s">
        <v>58</v>
      </c>
      <c r="C3">
        <v>4</v>
      </c>
      <c r="D3">
        <v>50</v>
      </c>
      <c r="E3">
        <v>123</v>
      </c>
      <c r="F3">
        <v>150</v>
      </c>
      <c r="G3">
        <f t="shared" si="0"/>
        <v>327</v>
      </c>
    </row>
    <row r="4" spans="1:7" x14ac:dyDescent="0.25">
      <c r="A4" t="s">
        <v>59</v>
      </c>
      <c r="B4">
        <v>2</v>
      </c>
      <c r="C4">
        <v>9</v>
      </c>
      <c r="D4">
        <v>56</v>
      </c>
      <c r="E4">
        <v>69</v>
      </c>
      <c r="F4">
        <v>107</v>
      </c>
      <c r="G4">
        <f t="shared" si="0"/>
        <v>243</v>
      </c>
    </row>
    <row r="5" spans="1:7" x14ac:dyDescent="0.25">
      <c r="A5" t="s">
        <v>60</v>
      </c>
      <c r="C5">
        <v>6</v>
      </c>
      <c r="D5">
        <v>60</v>
      </c>
      <c r="E5">
        <v>68</v>
      </c>
      <c r="F5">
        <v>103</v>
      </c>
      <c r="G5">
        <f t="shared" si="0"/>
        <v>237</v>
      </c>
    </row>
    <row r="6" spans="1:7" x14ac:dyDescent="0.25">
      <c r="A6" t="s">
        <v>61</v>
      </c>
      <c r="C6">
        <v>2</v>
      </c>
      <c r="D6">
        <v>82</v>
      </c>
      <c r="E6">
        <v>35</v>
      </c>
      <c r="F6">
        <v>27</v>
      </c>
      <c r="G6">
        <f t="shared" si="0"/>
        <v>146</v>
      </c>
    </row>
    <row r="7" spans="1:7" x14ac:dyDescent="0.25">
      <c r="A7" t="s">
        <v>62</v>
      </c>
      <c r="C7">
        <v>8</v>
      </c>
      <c r="D7">
        <v>55</v>
      </c>
      <c r="E7">
        <v>34</v>
      </c>
      <c r="F7">
        <v>15</v>
      </c>
      <c r="G7">
        <f t="shared" si="0"/>
        <v>112</v>
      </c>
    </row>
    <row r="8" spans="1:7" x14ac:dyDescent="0.25">
      <c r="A8" t="s">
        <v>63</v>
      </c>
      <c r="C8">
        <v>12</v>
      </c>
      <c r="D8">
        <v>48</v>
      </c>
      <c r="E8">
        <v>36</v>
      </c>
      <c r="F8">
        <v>13</v>
      </c>
      <c r="G8">
        <f t="shared" si="0"/>
        <v>109</v>
      </c>
    </row>
    <row r="9" spans="1:7" x14ac:dyDescent="0.25">
      <c r="A9" t="s">
        <v>64</v>
      </c>
      <c r="C9">
        <v>6</v>
      </c>
      <c r="D9">
        <v>43</v>
      </c>
      <c r="E9">
        <v>41</v>
      </c>
      <c r="G9">
        <f t="shared" si="0"/>
        <v>90</v>
      </c>
    </row>
    <row r="10" spans="1:7" x14ac:dyDescent="0.25">
      <c r="A10" t="s">
        <v>65</v>
      </c>
      <c r="C10">
        <v>3</v>
      </c>
      <c r="D10">
        <v>51</v>
      </c>
      <c r="E10">
        <v>22</v>
      </c>
      <c r="F10">
        <v>7</v>
      </c>
      <c r="G10">
        <f t="shared" si="0"/>
        <v>83</v>
      </c>
    </row>
    <row r="11" spans="1:7" x14ac:dyDescent="0.25">
      <c r="A11" t="s">
        <v>66</v>
      </c>
      <c r="C11">
        <v>2</v>
      </c>
      <c r="D11">
        <v>33</v>
      </c>
      <c r="E11">
        <v>25</v>
      </c>
      <c r="F11">
        <v>17</v>
      </c>
      <c r="G11">
        <f t="shared" si="0"/>
        <v>77</v>
      </c>
    </row>
    <row r="12" spans="1:7" x14ac:dyDescent="0.25">
      <c r="A12" t="s">
        <v>67</v>
      </c>
      <c r="C12">
        <v>4</v>
      </c>
      <c r="D12">
        <v>31</v>
      </c>
      <c r="E12">
        <v>24</v>
      </c>
      <c r="F12">
        <v>16</v>
      </c>
      <c r="G12">
        <f t="shared" si="0"/>
        <v>75</v>
      </c>
    </row>
    <row r="13" spans="1:7" x14ac:dyDescent="0.25">
      <c r="A13" t="s">
        <v>68</v>
      </c>
      <c r="C13">
        <v>4</v>
      </c>
      <c r="D13">
        <v>31</v>
      </c>
      <c r="E13">
        <v>33</v>
      </c>
      <c r="F13">
        <v>6</v>
      </c>
      <c r="G13">
        <f t="shared" si="0"/>
        <v>74</v>
      </c>
    </row>
    <row r="14" spans="1:7" x14ac:dyDescent="0.25">
      <c r="A14" t="s">
        <v>69</v>
      </c>
      <c r="C14">
        <v>2</v>
      </c>
      <c r="D14">
        <v>49</v>
      </c>
      <c r="E14">
        <v>22</v>
      </c>
      <c r="G14">
        <f t="shared" si="0"/>
        <v>73</v>
      </c>
    </row>
    <row r="15" spans="1:7" x14ac:dyDescent="0.25">
      <c r="A15" t="s">
        <v>70</v>
      </c>
      <c r="C15">
        <v>5</v>
      </c>
      <c r="D15">
        <v>33</v>
      </c>
      <c r="E15">
        <v>28</v>
      </c>
      <c r="F15">
        <v>7</v>
      </c>
      <c r="G15">
        <f t="shared" si="0"/>
        <v>73</v>
      </c>
    </row>
    <row r="16" spans="1:7" x14ac:dyDescent="0.25">
      <c r="A16" t="s">
        <v>71</v>
      </c>
      <c r="C16">
        <v>3</v>
      </c>
      <c r="D16">
        <v>34</v>
      </c>
      <c r="E16">
        <v>34</v>
      </c>
      <c r="F16">
        <v>2</v>
      </c>
      <c r="G16">
        <f t="shared" si="0"/>
        <v>73</v>
      </c>
    </row>
    <row r="17" spans="1:7" x14ac:dyDescent="0.25">
      <c r="A17" t="s">
        <v>72</v>
      </c>
      <c r="C17">
        <v>3</v>
      </c>
      <c r="D17">
        <v>31</v>
      </c>
      <c r="E17">
        <v>31</v>
      </c>
      <c r="F17">
        <v>7</v>
      </c>
      <c r="G17">
        <f t="shared" si="0"/>
        <v>72</v>
      </c>
    </row>
    <row r="18" spans="1:7" x14ac:dyDescent="0.25">
      <c r="A18" t="s">
        <v>73</v>
      </c>
      <c r="C18">
        <v>3</v>
      </c>
      <c r="D18">
        <v>36</v>
      </c>
      <c r="E18">
        <v>28</v>
      </c>
      <c r="F18">
        <v>5</v>
      </c>
      <c r="G18">
        <f t="shared" si="0"/>
        <v>72</v>
      </c>
    </row>
    <row r="19" spans="1:7" x14ac:dyDescent="0.25">
      <c r="A19" t="s">
        <v>74</v>
      </c>
      <c r="C19">
        <v>2</v>
      </c>
      <c r="D19">
        <v>42</v>
      </c>
      <c r="E19">
        <v>24</v>
      </c>
      <c r="G19">
        <f t="shared" si="0"/>
        <v>68</v>
      </c>
    </row>
    <row r="20" spans="1:7" x14ac:dyDescent="0.25">
      <c r="A20" t="s">
        <v>75</v>
      </c>
      <c r="C20">
        <v>2</v>
      </c>
      <c r="D20">
        <v>33</v>
      </c>
      <c r="E20">
        <v>26</v>
      </c>
      <c r="F20">
        <v>6</v>
      </c>
      <c r="G20">
        <f t="shared" si="0"/>
        <v>67</v>
      </c>
    </row>
    <row r="21" spans="1:7" x14ac:dyDescent="0.25">
      <c r="A21" t="s">
        <v>76</v>
      </c>
      <c r="C21">
        <v>2</v>
      </c>
      <c r="D21">
        <v>38</v>
      </c>
      <c r="E21">
        <v>22</v>
      </c>
      <c r="F21">
        <v>1</v>
      </c>
      <c r="G21">
        <f t="shared" si="0"/>
        <v>63</v>
      </c>
    </row>
    <row r="22" spans="1:7" x14ac:dyDescent="0.25">
      <c r="A22" t="s">
        <v>77</v>
      </c>
      <c r="C22">
        <v>2</v>
      </c>
      <c r="D22">
        <v>32</v>
      </c>
      <c r="E22">
        <v>22</v>
      </c>
      <c r="G22">
        <f t="shared" si="0"/>
        <v>56</v>
      </c>
    </row>
    <row r="24" spans="1:7" x14ac:dyDescent="0.25">
      <c r="A24" t="s">
        <v>15</v>
      </c>
      <c r="B24" t="s">
        <v>56</v>
      </c>
      <c r="C24" t="s">
        <v>29</v>
      </c>
      <c r="D24" t="s">
        <v>38</v>
      </c>
      <c r="E24" t="s">
        <v>33</v>
      </c>
      <c r="F24" t="s">
        <v>14</v>
      </c>
      <c r="G24" t="s">
        <v>32</v>
      </c>
    </row>
    <row r="25" spans="1:7" x14ac:dyDescent="0.25">
      <c r="A25" t="s">
        <v>78</v>
      </c>
      <c r="B25">
        <v>16</v>
      </c>
      <c r="C25">
        <v>154</v>
      </c>
      <c r="D25">
        <v>1040</v>
      </c>
      <c r="E25">
        <v>233</v>
      </c>
      <c r="F25">
        <v>951</v>
      </c>
      <c r="G25">
        <f>SUM(B25:F25)</f>
        <v>2394</v>
      </c>
    </row>
    <row r="26" spans="1:7" x14ac:dyDescent="0.25">
      <c r="A26" t="s">
        <v>79</v>
      </c>
      <c r="C26">
        <v>29</v>
      </c>
      <c r="D26">
        <v>8</v>
      </c>
      <c r="E26">
        <v>143</v>
      </c>
      <c r="F26">
        <v>129</v>
      </c>
      <c r="G26">
        <f>SUM(B26:F26)</f>
        <v>309</v>
      </c>
    </row>
    <row r="27" spans="1:7" x14ac:dyDescent="0.25">
      <c r="A27" t="s">
        <v>80</v>
      </c>
      <c r="D27">
        <v>3</v>
      </c>
      <c r="E27">
        <v>158</v>
      </c>
      <c r="F27">
        <v>92</v>
      </c>
      <c r="G27">
        <f>SUM(B27:F27)</f>
        <v>253</v>
      </c>
    </row>
    <row r="28" spans="1:7" x14ac:dyDescent="0.25">
      <c r="A28" t="s">
        <v>81</v>
      </c>
      <c r="C28">
        <v>3</v>
      </c>
      <c r="D28">
        <v>8</v>
      </c>
      <c r="E28">
        <v>37</v>
      </c>
      <c r="F28">
        <v>25</v>
      </c>
      <c r="G28">
        <f>SUM(B28:F28)</f>
        <v>73</v>
      </c>
    </row>
    <row r="37" spans="1:8" x14ac:dyDescent="0.25">
      <c r="A37" t="s">
        <v>82</v>
      </c>
      <c r="B37" t="s">
        <v>56</v>
      </c>
      <c r="C37" t="s">
        <v>29</v>
      </c>
      <c r="D37" t="s">
        <v>38</v>
      </c>
      <c r="E37" t="s">
        <v>33</v>
      </c>
      <c r="F37" t="s">
        <v>14</v>
      </c>
      <c r="G37" t="s">
        <v>32</v>
      </c>
    </row>
    <row r="38" spans="1:8" x14ac:dyDescent="0.25">
      <c r="A38" t="s">
        <v>83</v>
      </c>
      <c r="D38">
        <v>4</v>
      </c>
      <c r="E38">
        <v>2</v>
      </c>
      <c r="F38">
        <v>1</v>
      </c>
      <c r="G38">
        <f>SUM(B38:F38)</f>
        <v>7</v>
      </c>
    </row>
    <row r="39" spans="1:8" x14ac:dyDescent="0.25">
      <c r="A39" t="s">
        <v>84</v>
      </c>
      <c r="B39">
        <v>1</v>
      </c>
      <c r="D39">
        <v>4</v>
      </c>
      <c r="E39">
        <v>4</v>
      </c>
      <c r="F39">
        <v>1</v>
      </c>
      <c r="G39">
        <f t="shared" ref="G39:G43" si="1">SUM(B39:F39)</f>
        <v>10</v>
      </c>
    </row>
    <row r="40" spans="1:8" x14ac:dyDescent="0.25">
      <c r="A40" t="s">
        <v>85</v>
      </c>
      <c r="B40">
        <v>1</v>
      </c>
      <c r="C40">
        <v>3</v>
      </c>
      <c r="D40">
        <v>10</v>
      </c>
      <c r="E40">
        <v>9</v>
      </c>
      <c r="F40">
        <v>1</v>
      </c>
      <c r="G40">
        <f t="shared" si="1"/>
        <v>24</v>
      </c>
    </row>
    <row r="41" spans="1:8" x14ac:dyDescent="0.25">
      <c r="A41" t="s">
        <v>86</v>
      </c>
      <c r="D41">
        <v>11</v>
      </c>
      <c r="E41">
        <v>9</v>
      </c>
      <c r="F41">
        <v>2</v>
      </c>
      <c r="G41">
        <f t="shared" si="1"/>
        <v>22</v>
      </c>
    </row>
    <row r="42" spans="1:8" x14ac:dyDescent="0.25">
      <c r="A42" t="s">
        <v>87</v>
      </c>
      <c r="C42">
        <v>1</v>
      </c>
      <c r="D42">
        <v>4</v>
      </c>
      <c r="E42">
        <v>12</v>
      </c>
      <c r="G42">
        <f t="shared" si="1"/>
        <v>17</v>
      </c>
    </row>
    <row r="43" spans="1:8" x14ac:dyDescent="0.25">
      <c r="A43" t="s">
        <v>88</v>
      </c>
      <c r="D43">
        <v>8</v>
      </c>
      <c r="E43">
        <v>5</v>
      </c>
      <c r="G43">
        <f t="shared" si="1"/>
        <v>13</v>
      </c>
    </row>
    <row r="48" spans="1:8" x14ac:dyDescent="0.25">
      <c r="A48" s="2"/>
      <c r="B48" s="2"/>
      <c r="C48" s="2"/>
      <c r="D48" s="2"/>
      <c r="E48" s="2"/>
      <c r="F48" s="2"/>
      <c r="G48" s="2"/>
      <c r="H48" s="2"/>
    </row>
    <row r="49" spans="1:8" x14ac:dyDescent="0.25">
      <c r="A49" s="2"/>
      <c r="B49" s="2"/>
      <c r="C49" s="2"/>
      <c r="D49" s="2"/>
      <c r="E49" s="2"/>
      <c r="F49" s="2"/>
      <c r="G49" s="2"/>
    </row>
    <row r="50" spans="1:8" x14ac:dyDescent="0.25">
      <c r="A50" s="2"/>
    </row>
    <row r="51" spans="1:8" x14ac:dyDescent="0.25">
      <c r="A51" s="2"/>
    </row>
    <row r="52" spans="1:8" x14ac:dyDescent="0.25">
      <c r="A52" s="2"/>
    </row>
    <row r="53" spans="1:8" x14ac:dyDescent="0.25">
      <c r="A53" s="2"/>
    </row>
    <row r="54" spans="1:8" x14ac:dyDescent="0.25">
      <c r="A54" s="2"/>
    </row>
    <row r="55" spans="1:8" x14ac:dyDescent="0.25">
      <c r="A55" s="2"/>
    </row>
    <row r="56" spans="1:8" x14ac:dyDescent="0.25">
      <c r="A56" s="2"/>
      <c r="B56" s="1"/>
      <c r="C56" s="1"/>
      <c r="D56" s="1"/>
      <c r="E56" s="1"/>
      <c r="F56" s="1"/>
      <c r="G56" s="1"/>
      <c r="H56" s="1"/>
    </row>
    <row r="57" spans="1:8" x14ac:dyDescent="0.25">
      <c r="A57" s="2"/>
    </row>
    <row r="58" spans="1:8" x14ac:dyDescent="0.25">
      <c r="A58" s="2"/>
    </row>
  </sheetData>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V36"/>
  <sheetViews>
    <sheetView workbookViewId="0">
      <selection activeCell="N28" sqref="N28"/>
    </sheetView>
  </sheetViews>
  <sheetFormatPr defaultRowHeight="15" x14ac:dyDescent="0.25"/>
  <cols>
    <col min="1" max="1" width="12.85546875" customWidth="1"/>
  </cols>
  <sheetData>
    <row r="1" spans="1:13" x14ac:dyDescent="0.25">
      <c r="A1" s="5" t="s">
        <v>42</v>
      </c>
    </row>
    <row r="2" spans="1:13" x14ac:dyDescent="0.25">
      <c r="A2" s="2" t="s">
        <v>0</v>
      </c>
      <c r="B2" s="2" t="s">
        <v>2</v>
      </c>
      <c r="C2" s="2" t="s">
        <v>1</v>
      </c>
      <c r="D2" s="2" t="s">
        <v>3</v>
      </c>
      <c r="E2" s="2" t="s">
        <v>4</v>
      </c>
      <c r="F2" s="2" t="s">
        <v>5</v>
      </c>
      <c r="G2" s="2" t="s">
        <v>6</v>
      </c>
      <c r="H2" s="2" t="s">
        <v>32</v>
      </c>
      <c r="J2" s="2"/>
    </row>
    <row r="3" spans="1:13" x14ac:dyDescent="0.25">
      <c r="A3" s="2" t="s">
        <v>15</v>
      </c>
      <c r="B3" s="2" t="s">
        <v>7</v>
      </c>
      <c r="C3" s="2" t="s">
        <v>8</v>
      </c>
      <c r="D3" s="2" t="s">
        <v>9</v>
      </c>
      <c r="E3" s="2" t="s">
        <v>10</v>
      </c>
      <c r="F3" s="2" t="s">
        <v>11</v>
      </c>
      <c r="G3" s="2" t="s">
        <v>12</v>
      </c>
    </row>
    <row r="4" spans="1:13" x14ac:dyDescent="0.25">
      <c r="A4" s="2" t="s">
        <v>37</v>
      </c>
      <c r="D4">
        <v>2</v>
      </c>
      <c r="E4">
        <v>1</v>
      </c>
      <c r="H4">
        <f>SUM(B4:G4)</f>
        <v>3</v>
      </c>
    </row>
    <row r="5" spans="1:13" x14ac:dyDescent="0.25">
      <c r="A5" s="2" t="s">
        <v>29</v>
      </c>
      <c r="C5">
        <v>2</v>
      </c>
      <c r="D5">
        <v>1</v>
      </c>
      <c r="H5">
        <f t="shared" ref="H5:H10" si="0">SUM(B5:G5)</f>
        <v>3</v>
      </c>
    </row>
    <row r="6" spans="1:13" x14ac:dyDescent="0.25">
      <c r="A6" s="2" t="s">
        <v>38</v>
      </c>
      <c r="C6">
        <v>2</v>
      </c>
      <c r="D6">
        <v>19</v>
      </c>
      <c r="E6">
        <v>15</v>
      </c>
      <c r="F6">
        <v>5</v>
      </c>
      <c r="G6">
        <v>11</v>
      </c>
      <c r="H6">
        <f t="shared" si="0"/>
        <v>52</v>
      </c>
      <c r="M6" s="3"/>
    </row>
    <row r="7" spans="1:13" x14ac:dyDescent="0.25">
      <c r="A7" s="2" t="s">
        <v>33</v>
      </c>
      <c r="B7">
        <v>7</v>
      </c>
      <c r="C7">
        <v>0</v>
      </c>
      <c r="D7">
        <v>10</v>
      </c>
      <c r="E7">
        <v>8</v>
      </c>
      <c r="F7">
        <v>10</v>
      </c>
      <c r="G7">
        <v>6</v>
      </c>
      <c r="H7">
        <f t="shared" si="0"/>
        <v>41</v>
      </c>
    </row>
    <row r="8" spans="1:13" x14ac:dyDescent="0.25">
      <c r="A8" s="2" t="s">
        <v>36</v>
      </c>
      <c r="E8">
        <v>6</v>
      </c>
      <c r="F8">
        <v>1</v>
      </c>
      <c r="G8">
        <v>1</v>
      </c>
      <c r="H8">
        <f t="shared" si="0"/>
        <v>8</v>
      </c>
    </row>
    <row r="9" spans="1:13" x14ac:dyDescent="0.25">
      <c r="A9" s="2" t="s">
        <v>14</v>
      </c>
      <c r="B9">
        <v>3</v>
      </c>
      <c r="F9">
        <v>1</v>
      </c>
      <c r="H9">
        <f t="shared" si="0"/>
        <v>4</v>
      </c>
    </row>
    <row r="10" spans="1:13" x14ac:dyDescent="0.25">
      <c r="A10" s="2" t="s">
        <v>16</v>
      </c>
      <c r="B10" s="1">
        <f t="shared" ref="B10:G10" si="1">SUM(B4:B9)/SUM($B$4:$G$9)</f>
        <v>9.0090090090090086E-2</v>
      </c>
      <c r="C10" s="1">
        <f t="shared" si="1"/>
        <v>3.6036036036036036E-2</v>
      </c>
      <c r="D10" s="1">
        <f t="shared" si="1"/>
        <v>0.28828828828828829</v>
      </c>
      <c r="E10" s="1">
        <f t="shared" si="1"/>
        <v>0.27027027027027029</v>
      </c>
      <c r="F10" s="1">
        <f t="shared" si="1"/>
        <v>0.15315315315315314</v>
      </c>
      <c r="G10" s="1">
        <f t="shared" si="1"/>
        <v>0.16216216216216217</v>
      </c>
      <c r="H10" s="1">
        <f t="shared" si="0"/>
        <v>1</v>
      </c>
    </row>
    <row r="11" spans="1:13" x14ac:dyDescent="0.25">
      <c r="B11" s="1"/>
      <c r="C11" s="1"/>
      <c r="D11" s="1"/>
      <c r="E11" s="1"/>
      <c r="F11" s="1"/>
      <c r="G11" s="1"/>
    </row>
    <row r="12" spans="1:13" x14ac:dyDescent="0.25">
      <c r="A12" s="5" t="s">
        <v>43</v>
      </c>
      <c r="B12" s="1"/>
      <c r="C12" s="1"/>
      <c r="D12" s="1"/>
      <c r="E12" s="1"/>
      <c r="F12" s="1"/>
    </row>
    <row r="13" spans="1:13" x14ac:dyDescent="0.25">
      <c r="A13" s="2" t="s">
        <v>15</v>
      </c>
    </row>
    <row r="14" spans="1:13" x14ac:dyDescent="0.25">
      <c r="A14" s="2" t="s">
        <v>39</v>
      </c>
      <c r="C14">
        <v>6</v>
      </c>
      <c r="D14">
        <v>6</v>
      </c>
      <c r="E14">
        <v>6</v>
      </c>
      <c r="F14">
        <v>6</v>
      </c>
      <c r="G14">
        <v>6</v>
      </c>
      <c r="H14">
        <v>6</v>
      </c>
      <c r="J14">
        <v>8</v>
      </c>
      <c r="K14">
        <v>1</v>
      </c>
      <c r="L14">
        <v>3</v>
      </c>
      <c r="M14">
        <v>3</v>
      </c>
    </row>
    <row r="15" spans="1:13" x14ac:dyDescent="0.25">
      <c r="A15" s="2" t="s">
        <v>29</v>
      </c>
      <c r="C15">
        <v>22</v>
      </c>
      <c r="D15">
        <v>3</v>
      </c>
      <c r="E15">
        <v>1</v>
      </c>
      <c r="F15">
        <v>3</v>
      </c>
      <c r="G15">
        <v>3</v>
      </c>
      <c r="H15">
        <v>3</v>
      </c>
      <c r="J15">
        <v>4</v>
      </c>
      <c r="K15">
        <v>4</v>
      </c>
      <c r="L15">
        <v>1</v>
      </c>
      <c r="M15">
        <v>3</v>
      </c>
    </row>
    <row r="16" spans="1:13" x14ac:dyDescent="0.25">
      <c r="A16" s="2" t="s">
        <v>30</v>
      </c>
      <c r="C16">
        <v>6</v>
      </c>
      <c r="D16">
        <v>6</v>
      </c>
      <c r="E16">
        <v>6</v>
      </c>
      <c r="F16">
        <v>6</v>
      </c>
      <c r="G16">
        <v>6</v>
      </c>
      <c r="H16">
        <v>6</v>
      </c>
      <c r="J16">
        <v>0</v>
      </c>
    </row>
    <row r="17" spans="1:22" x14ac:dyDescent="0.25">
      <c r="A17" s="2" t="s">
        <v>13</v>
      </c>
      <c r="C17">
        <v>52</v>
      </c>
      <c r="D17">
        <v>55</v>
      </c>
      <c r="E17">
        <v>40</v>
      </c>
      <c r="F17">
        <v>43</v>
      </c>
      <c r="G17">
        <v>44</v>
      </c>
      <c r="H17">
        <v>44</v>
      </c>
      <c r="J17">
        <v>0</v>
      </c>
    </row>
    <row r="18" spans="1:22" x14ac:dyDescent="0.25">
      <c r="A18" s="2" t="s">
        <v>38</v>
      </c>
      <c r="J18">
        <v>56</v>
      </c>
      <c r="K18">
        <v>35</v>
      </c>
      <c r="L18">
        <v>40</v>
      </c>
      <c r="M18">
        <v>52</v>
      </c>
    </row>
    <row r="19" spans="1:22" x14ac:dyDescent="0.25">
      <c r="A19" s="2" t="s">
        <v>33</v>
      </c>
      <c r="C19">
        <v>25</v>
      </c>
      <c r="D19">
        <v>24</v>
      </c>
      <c r="E19">
        <v>35</v>
      </c>
      <c r="F19">
        <v>44</v>
      </c>
      <c r="G19">
        <v>47</v>
      </c>
      <c r="H19">
        <v>53</v>
      </c>
      <c r="J19">
        <v>51</v>
      </c>
      <c r="K19">
        <v>53</v>
      </c>
      <c r="L19">
        <v>37</v>
      </c>
      <c r="M19">
        <v>41</v>
      </c>
    </row>
    <row r="20" spans="1:22" x14ac:dyDescent="0.25">
      <c r="A20" s="2" t="s">
        <v>36</v>
      </c>
      <c r="D20">
        <v>1</v>
      </c>
      <c r="E20">
        <v>1</v>
      </c>
      <c r="F20">
        <v>1</v>
      </c>
      <c r="G20">
        <v>2</v>
      </c>
      <c r="H20">
        <v>2</v>
      </c>
      <c r="J20">
        <v>8</v>
      </c>
      <c r="K20">
        <v>8</v>
      </c>
      <c r="L20">
        <v>8</v>
      </c>
      <c r="M20">
        <v>8</v>
      </c>
    </row>
    <row r="21" spans="1:22" x14ac:dyDescent="0.25">
      <c r="A21" s="2" t="s">
        <v>14</v>
      </c>
      <c r="C21">
        <v>10</v>
      </c>
      <c r="D21">
        <v>8</v>
      </c>
      <c r="E21">
        <v>10</v>
      </c>
      <c r="F21">
        <v>20</v>
      </c>
      <c r="G21">
        <v>13</v>
      </c>
      <c r="H21">
        <v>11</v>
      </c>
      <c r="J21">
        <v>5</v>
      </c>
      <c r="K21">
        <v>3</v>
      </c>
      <c r="L21">
        <v>1</v>
      </c>
      <c r="M21">
        <v>4</v>
      </c>
    </row>
    <row r="24" spans="1:22" x14ac:dyDescent="0.25">
      <c r="A24" s="5" t="s">
        <v>44</v>
      </c>
    </row>
    <row r="25" spans="1:22" x14ac:dyDescent="0.25">
      <c r="A25" s="5"/>
      <c r="B25" s="16" t="s">
        <v>20</v>
      </c>
      <c r="C25" s="16" t="s">
        <v>21</v>
      </c>
      <c r="D25" s="16" t="s">
        <v>22</v>
      </c>
      <c r="E25" s="16" t="s">
        <v>23</v>
      </c>
      <c r="F25" s="16" t="s">
        <v>24</v>
      </c>
      <c r="G25" s="16" t="s">
        <v>27</v>
      </c>
      <c r="H25" s="16" t="s">
        <v>25</v>
      </c>
      <c r="I25" s="16" t="s">
        <v>26</v>
      </c>
      <c r="J25" s="16" t="s">
        <v>17</v>
      </c>
      <c r="K25" s="16" t="s">
        <v>18</v>
      </c>
      <c r="L25" s="16" t="s">
        <v>19</v>
      </c>
      <c r="M25" s="16" t="s">
        <v>31</v>
      </c>
      <c r="N25" s="16" t="s">
        <v>20</v>
      </c>
      <c r="O25" s="16" t="s">
        <v>21</v>
      </c>
      <c r="P25" s="16" t="s">
        <v>22</v>
      </c>
      <c r="Q25" s="16" t="s">
        <v>23</v>
      </c>
      <c r="R25" s="16" t="s">
        <v>24</v>
      </c>
      <c r="S25" s="16" t="s">
        <v>27</v>
      </c>
      <c r="T25" s="16" t="s">
        <v>25</v>
      </c>
      <c r="U25" s="16" t="s">
        <v>26</v>
      </c>
      <c r="V25" s="16" t="s">
        <v>17</v>
      </c>
    </row>
    <row r="26" spans="1:22" x14ac:dyDescent="0.25">
      <c r="A26" s="6" t="s">
        <v>35</v>
      </c>
      <c r="B26" s="14">
        <v>64</v>
      </c>
      <c r="C26" s="14">
        <v>65</v>
      </c>
      <c r="D26" s="14">
        <v>91</v>
      </c>
      <c r="E26" s="14">
        <v>83</v>
      </c>
      <c r="F26" s="14">
        <v>82</v>
      </c>
      <c r="G26" s="14">
        <v>73</v>
      </c>
      <c r="H26" s="14">
        <v>57</v>
      </c>
      <c r="I26" s="14"/>
      <c r="J26" s="14">
        <v>68</v>
      </c>
      <c r="K26" s="14">
        <v>56</v>
      </c>
      <c r="L26" s="14">
        <v>58</v>
      </c>
      <c r="M26" s="14">
        <f>SUM(B4:E9)</f>
        <v>76</v>
      </c>
    </row>
    <row r="27" spans="1:22" x14ac:dyDescent="0.25">
      <c r="A27" s="6" t="s">
        <v>28</v>
      </c>
      <c r="B27" s="14">
        <v>104</v>
      </c>
      <c r="C27" s="14">
        <v>100</v>
      </c>
      <c r="D27" s="14">
        <v>124</v>
      </c>
      <c r="E27" s="14">
        <v>122</v>
      </c>
      <c r="F27" s="14">
        <v>126</v>
      </c>
      <c r="G27" s="14">
        <v>138</v>
      </c>
      <c r="H27" s="14">
        <v>122</v>
      </c>
      <c r="I27" s="14"/>
      <c r="J27" s="14">
        <v>132</v>
      </c>
      <c r="K27" s="14">
        <v>104</v>
      </c>
      <c r="L27" s="14">
        <v>90</v>
      </c>
      <c r="M27" s="14">
        <f>SUM(H4:H9)</f>
        <v>111</v>
      </c>
    </row>
    <row r="28" spans="1:22" x14ac:dyDescent="0.25">
      <c r="A28" s="6" t="s">
        <v>34</v>
      </c>
      <c r="B28" s="15">
        <f t="shared" ref="B28:D28" si="2">B26/B27</f>
        <v>0.61538461538461542</v>
      </c>
      <c r="C28" s="15">
        <f t="shared" si="2"/>
        <v>0.65</v>
      </c>
      <c r="D28" s="15">
        <f t="shared" si="2"/>
        <v>0.7338709677419355</v>
      </c>
      <c r="E28" s="15">
        <f t="shared" ref="E28:F28" si="3">E26/E27</f>
        <v>0.68032786885245899</v>
      </c>
      <c r="F28" s="15">
        <f t="shared" si="3"/>
        <v>0.65079365079365081</v>
      </c>
      <c r="G28" s="15">
        <f t="shared" ref="G28:H28" si="4">G26/G27</f>
        <v>0.52898550724637683</v>
      </c>
      <c r="H28" s="15">
        <f t="shared" si="4"/>
        <v>0.46721311475409838</v>
      </c>
      <c r="I28" s="15"/>
      <c r="J28" s="15">
        <f t="shared" ref="J28:K28" si="5">J26/J27</f>
        <v>0.51515151515151514</v>
      </c>
      <c r="K28" s="15">
        <f t="shared" si="5"/>
        <v>0.53846153846153844</v>
      </c>
      <c r="L28" s="15">
        <f t="shared" ref="L28:M28" si="6">L26/L27</f>
        <v>0.64444444444444449</v>
      </c>
      <c r="M28" s="15">
        <f t="shared" si="6"/>
        <v>0.68468468468468469</v>
      </c>
    </row>
    <row r="32" spans="1:22" x14ac:dyDescent="0.25">
      <c r="A32" s="2" t="s">
        <v>48</v>
      </c>
      <c r="M32" s="1"/>
    </row>
    <row r="33" spans="1:1" x14ac:dyDescent="0.25">
      <c r="A33" t="s">
        <v>50</v>
      </c>
    </row>
    <row r="34" spans="1:1" x14ac:dyDescent="0.25">
      <c r="A34" t="s">
        <v>45</v>
      </c>
    </row>
    <row r="35" spans="1:1" x14ac:dyDescent="0.25">
      <c r="A35" t="s">
        <v>46</v>
      </c>
    </row>
    <row r="36" spans="1:1" x14ac:dyDescent="0.25">
      <c r="A36" t="s">
        <v>47</v>
      </c>
    </row>
  </sheetData>
  <pageMargins left="0.7" right="0.7" top="0.75" bottom="0.75" header="0.3" footer="0.3"/>
  <pageSetup scale="10" orientation="landscape" r:id="rId1"/>
  <headerFooter>
    <oddFooter>&amp;L&amp;F&amp;A&amp;RPrinted &amp;D</oddFooter>
  </headerFooter>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ABF7160270AEA34DAC01E53D84581D69" ma:contentTypeVersion="12" ma:contentTypeDescription="Create a new document." ma:contentTypeScope="" ma:versionID="0c8c607d565fb3d922a97ddf2debbf5e">
  <xsd:schema xmlns:xsd="http://www.w3.org/2001/XMLSchema" xmlns:xs="http://www.w3.org/2001/XMLSchema" xmlns:p="http://schemas.microsoft.com/office/2006/metadata/properties" xmlns:ns3="5a9ee274-fd4b-4aaf-9afc-9780b7d42711" xmlns:ns4="07ed7a2a-6658-4ca4-a2e2-d9d9efa9b696" targetNamespace="http://schemas.microsoft.com/office/2006/metadata/properties" ma:root="true" ma:fieldsID="5eb753f1152bcf10cb0a4d9b8c36d5cb" ns3:_="" ns4:_="">
    <xsd:import namespace="5a9ee274-fd4b-4aaf-9afc-9780b7d42711"/>
    <xsd:import namespace="07ed7a2a-6658-4ca4-a2e2-d9d9efa9b696"/>
    <xsd:element name="properties">
      <xsd:complexType>
        <xsd:sequence>
          <xsd:element name="documentManagement">
            <xsd:complexType>
              <xsd:all>
                <xsd:element ref="ns3:MediaServiceMetadata" minOccurs="0"/>
                <xsd:element ref="ns3:MediaServiceFastMetadata" minOccurs="0"/>
                <xsd:element ref="ns4:SharedWithUsers" minOccurs="0"/>
                <xsd:element ref="ns4:SharedWithDetails" minOccurs="0"/>
                <xsd:element ref="ns4:SharingHintHash" minOccurs="0"/>
                <xsd:element ref="ns3:MediaServiceAutoTags" minOccurs="0"/>
                <xsd:element ref="ns3:MediaServiceGenerationTime" minOccurs="0"/>
                <xsd:element ref="ns3:MediaServiceEventHashCode" minOccurs="0"/>
                <xsd:element ref="ns3:MediaServiceOCR" minOccurs="0"/>
                <xsd:element ref="ns3:MediaServiceDateTaken" minOccurs="0"/>
                <xsd:element ref="ns3:MediaLengthInSeconds" minOccurs="0"/>
                <xsd:element ref="ns3:_activity"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a9ee274-fd4b-4aaf-9afc-9780b7d4271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3" nillable="true" ma:displayName="Tags"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DateTaken" ma:index="17" nillable="true" ma:displayName="MediaServiceDateTaken" ma:hidden="true" ma:internalName="MediaServiceDateTaken" ma:readOnly="true">
      <xsd:simpleType>
        <xsd:restriction base="dms:Text"/>
      </xsd:simpleType>
    </xsd:element>
    <xsd:element name="MediaLengthInSeconds" ma:index="18" nillable="true" ma:displayName="MediaLengthInSeconds" ma:hidden="true" ma:internalName="MediaLengthInSeconds" ma:readOnly="true">
      <xsd:simpleType>
        <xsd:restriction base="dms:Unknown"/>
      </xsd:simpleType>
    </xsd:element>
    <xsd:element name="_activity" ma:index="19" nillable="true" ma:displayName="_activity" ma:hidden="true" ma:internalName="_activity">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07ed7a2a-6658-4ca4-a2e2-d9d9efa9b696"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SharingHintHash" ma:index="12"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activity xmlns="5a9ee274-fd4b-4aaf-9afc-9780b7d42711" xsi:nil="true"/>
  </documentManagement>
</p:properties>
</file>

<file path=customXml/itemProps1.xml><?xml version="1.0" encoding="utf-8"?>
<ds:datastoreItem xmlns:ds="http://schemas.openxmlformats.org/officeDocument/2006/customXml" ds:itemID="{DDBB4D33-5A83-4450-91D6-3E94F0C2FEC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a9ee274-fd4b-4aaf-9afc-9780b7d42711"/>
    <ds:schemaRef ds:uri="07ed7a2a-6658-4ca4-a2e2-d9d9efa9b69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D6E92C93-C636-4C44-9591-BF8544636BD7}">
  <ds:schemaRefs>
    <ds:schemaRef ds:uri="http://schemas.microsoft.com/sharepoint/v3/contenttype/forms"/>
  </ds:schemaRefs>
</ds:datastoreItem>
</file>

<file path=customXml/itemProps3.xml><?xml version="1.0" encoding="utf-8"?>
<ds:datastoreItem xmlns:ds="http://schemas.openxmlformats.org/officeDocument/2006/customXml" ds:itemID="{BF626037-E6BA-453F-8CB2-15857262C5D1}">
  <ds:schemaRefs>
    <ds:schemaRef ds:uri="http://purl.org/dc/dcmitype/"/>
    <ds:schemaRef ds:uri="http://purl.org/dc/elements/1.1/"/>
    <ds:schemaRef ds:uri="http://www.w3.org/XML/1998/namespace"/>
    <ds:schemaRef ds:uri="5a9ee274-fd4b-4aaf-9afc-9780b7d42711"/>
    <ds:schemaRef ds:uri="http://schemas.microsoft.com/office/infopath/2007/PartnerControls"/>
    <ds:schemaRef ds:uri="http://schemas.microsoft.com/office/2006/metadata/properties"/>
    <ds:schemaRef ds:uri="http://schemas.microsoft.com/office/2006/documentManagement/types"/>
    <ds:schemaRef ds:uri="http://schemas.openxmlformats.org/package/2006/metadata/core-properties"/>
    <ds:schemaRef ds:uri="07ed7a2a-6658-4ca4-a2e2-d9d9efa9b696"/>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Charts</vt:lpstr>
      </vt:variant>
      <vt:variant>
        <vt:i4>2</vt:i4>
      </vt:variant>
    </vt:vector>
  </HeadingPairs>
  <TitlesOfParts>
    <vt:vector size="14" baseType="lpstr">
      <vt:lpstr>QualReview Mtg  Data 09May25</vt:lpstr>
      <vt:lpstr>MgmtReview Mtg  Data 14 Jan</vt:lpstr>
      <vt:lpstr>QualReview Mtg  Data 09Sept24</vt:lpstr>
      <vt:lpstr>QualReview Mtg  Data 06May24</vt:lpstr>
      <vt:lpstr>QualReview Mtg  Data 22Jan24</vt:lpstr>
      <vt:lpstr>QualReview Mtg  Data 26Sep23</vt:lpstr>
      <vt:lpstr>QualReview Mtg  Data 01Jun2023 </vt:lpstr>
      <vt:lpstr>MgmtReview Data 23Mar2023</vt:lpstr>
      <vt:lpstr>Monthly Data</vt:lpstr>
      <vt:lpstr>Last Month</vt:lpstr>
      <vt:lpstr>Instructions for Pansophy</vt:lpstr>
      <vt:lpstr>Reference Monitoring Method</vt:lpstr>
      <vt:lpstr>SRF Open NCRs Age</vt:lpstr>
      <vt:lpstr>Percentage in 12 mo</vt:lpstr>
    </vt:vector>
  </TitlesOfParts>
  <Company>JLAB</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Jacob Harris</dc:creator>
  <cp:lastModifiedBy>Ashley Mitchell</cp:lastModifiedBy>
  <cp:lastPrinted>2023-05-31T21:02:31Z</cp:lastPrinted>
  <dcterms:created xsi:type="dcterms:W3CDTF">2021-02-02T19:34:34Z</dcterms:created>
  <dcterms:modified xsi:type="dcterms:W3CDTF">2025-05-09T13:45:11Z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0x010100ABF7160270AEA34DAC01E53D84581D69</vt:lpwstr>
  </property>
</Properties>
</file>